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NH TẾ XÃ HỘI NĂM 2025\BÁO CÁO\BC KTXH TỈNH QUẢNG NGÃI\xã giao chỉ tiêu chủ yếu\"/>
    </mc:Choice>
  </mc:AlternateContent>
  <bookViews>
    <workbookView xWindow="0" yWindow="0" windowWidth="20490" windowHeight="7635" firstSheet="1" activeTab="2"/>
  </bookViews>
  <sheets>
    <sheet name="Kangatang" sheetId="2" state="veryHidden" r:id="rId1"/>
    <sheet name="BIA" sheetId="43" r:id="rId2"/>
    <sheet name="Ngọk Tụ" sheetId="14" r:id="rId3"/>
  </sheets>
  <definedNames>
    <definedName name="_xlnm.Print_Area" localSheetId="2">'Ngọk Tụ'!$A$1:$G$82</definedName>
    <definedName name="_xlnm.Print_Titles" localSheetId="2">'Ngọk Tụ'!$5:$6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4" l="1"/>
  <c r="E39" i="14" l="1"/>
  <c r="E12" i="14"/>
  <c r="E34" i="14"/>
  <c r="F72" i="14" l="1"/>
  <c r="F71" i="14"/>
  <c r="F69" i="14"/>
  <c r="F80" i="14" l="1"/>
  <c r="F79" i="14"/>
  <c r="F78" i="14"/>
  <c r="F74" i="14"/>
  <c r="F66" i="14" l="1"/>
  <c r="F65" i="14"/>
  <c r="F62" i="14"/>
  <c r="F60" i="14"/>
  <c r="F59" i="14"/>
  <c r="F55" i="14"/>
  <c r="F56" i="14"/>
  <c r="F57" i="14"/>
  <c r="F54" i="14"/>
  <c r="F52" i="14"/>
  <c r="F47" i="14"/>
  <c r="F49" i="14"/>
  <c r="F50" i="14"/>
  <c r="F46" i="14"/>
  <c r="F43" i="14"/>
  <c r="F40" i="14"/>
  <c r="F37" i="14"/>
  <c r="F35" i="14"/>
  <c r="F32" i="14"/>
  <c r="F33" i="14"/>
  <c r="F31" i="14"/>
  <c r="F26" i="14"/>
  <c r="F27" i="14"/>
  <c r="F28" i="14"/>
  <c r="F25" i="14"/>
  <c r="F22" i="14"/>
  <c r="F14" i="14"/>
  <c r="F15" i="14"/>
  <c r="F16" i="14"/>
  <c r="F17" i="14"/>
  <c r="F18" i="14"/>
  <c r="F13" i="14"/>
  <c r="D9" i="14"/>
  <c r="E10" i="14" l="1"/>
  <c r="E11" i="14"/>
  <c r="F11" i="14" s="1"/>
  <c r="E9" i="14" l="1"/>
  <c r="F9" i="14" s="1"/>
  <c r="F10" i="14"/>
</calcChain>
</file>

<file path=xl/sharedStrings.xml><?xml version="1.0" encoding="utf-8"?>
<sst xmlns="http://schemas.openxmlformats.org/spreadsheetml/2006/main" count="153" uniqueCount="90">
  <si>
    <t>TT</t>
  </si>
  <si>
    <t xml:space="preserve">CHỈ TIÊU CHỦ YẾU
</t>
  </si>
  <si>
    <t>Đơn vị
tính</t>
  </si>
  <si>
    <t>Ghi chú</t>
  </si>
  <si>
    <t>A</t>
  </si>
  <si>
    <t>CHỈ TIÊU KINH TẾ CHỦ YẾU</t>
  </si>
  <si>
    <t>Nông nghiệp</t>
  </si>
  <si>
    <t xml:space="preserve"> - Sản lượng lương thực cây có hạt</t>
  </si>
  <si>
    <t>Tấn</t>
  </si>
  <si>
    <t xml:space="preserve">                   + Ngô</t>
  </si>
  <si>
    <t xml:space="preserve"> - Một số cây trồng chủ yếu</t>
  </si>
  <si>
    <t xml:space="preserve"> + Lúa: Diện tích</t>
  </si>
  <si>
    <t>Ha</t>
  </si>
  <si>
    <t xml:space="preserve">            Năng suất</t>
  </si>
  <si>
    <t>Tạ/ha</t>
  </si>
  <si>
    <t xml:space="preserve">            Sản lượng</t>
  </si>
  <si>
    <t xml:space="preserve"> + Ngô: Diện tích</t>
  </si>
  <si>
    <t xml:space="preserve">             Năng suất</t>
  </si>
  <si>
    <t xml:space="preserve">             Sản lượng</t>
  </si>
  <si>
    <t xml:space="preserve"> + Đậu: Diện tích</t>
  </si>
  <si>
    <t xml:space="preserve"> + Rau: Diện tích</t>
  </si>
  <si>
    <t xml:space="preserve"> - Đàn gia súc:</t>
  </si>
  <si>
    <t xml:space="preserve"> + Đàn trâu</t>
  </si>
  <si>
    <t>Con</t>
  </si>
  <si>
    <t xml:space="preserve"> + Đàn bò</t>
  </si>
  <si>
    <t xml:space="preserve">    Tỷ trọng bò lai</t>
  </si>
  <si>
    <t>%</t>
  </si>
  <si>
    <t xml:space="preserve"> + Sản lượng thịt hơi xuất chuồng</t>
  </si>
  <si>
    <t>Lâm nghiệp</t>
  </si>
  <si>
    <t xml:space="preserve"> - Diện tích rừng trong Quy hoạch 3 loại rừng</t>
  </si>
  <si>
    <t>"</t>
  </si>
  <si>
    <t>Thuỷ sản</t>
  </si>
  <si>
    <t xml:space="preserve"> - Sản lượng thuỷ sản đánh bắt</t>
  </si>
  <si>
    <t xml:space="preserve"> - Sản lượng thuỷ sản nuôi trồng</t>
  </si>
  <si>
    <t xml:space="preserve"> - Diện tích nuôi trồng</t>
  </si>
  <si>
    <t>Thủy lợi</t>
  </si>
  <si>
    <t xml:space="preserve"> - Tổng diện tích được tưới</t>
  </si>
  <si>
    <t xml:space="preserve">   Trong đó: Tưới bằng công trình kiên cố</t>
  </si>
  <si>
    <t>B</t>
  </si>
  <si>
    <t>VĂN HÓA - XÃ HỘI - MÔI TRƯỜNG</t>
  </si>
  <si>
    <t>I</t>
  </si>
  <si>
    <t>Giáo dục và đào tạo</t>
  </si>
  <si>
    <t xml:space="preserve"> Giáo dục mầm non công lập</t>
  </si>
  <si>
    <t>Cháu</t>
  </si>
  <si>
    <t xml:space="preserve"> Giáo dục phổ thông công lập</t>
  </si>
  <si>
    <t xml:space="preserve"> - Tiểu học</t>
  </si>
  <si>
    <t>Học sinh</t>
  </si>
  <si>
    <t xml:space="preserve"> - Trung học cơ sở</t>
  </si>
  <si>
    <t>II</t>
  </si>
  <si>
    <t>Y tế</t>
  </si>
  <si>
    <t>Dân số trung bình</t>
  </si>
  <si>
    <t>Người</t>
  </si>
  <si>
    <t>Tỷ lệ giảm sinh</t>
  </si>
  <si>
    <t>Tổng số giường bệnh</t>
  </si>
  <si>
    <t>Giường</t>
  </si>
  <si>
    <t>III</t>
  </si>
  <si>
    <t>Lao động, việc làm, giảm nghèo</t>
  </si>
  <si>
    <t>Tổng số hộ</t>
  </si>
  <si>
    <t>Hộ</t>
  </si>
  <si>
    <t>Số hộ nghèo</t>
  </si>
  <si>
    <t>Số hộ nghèo giảm trong năm</t>
  </si>
  <si>
    <t>Tỷ lệ hộ nghèo theo chuẩn mới Quốc gia</t>
  </si>
  <si>
    <t>- Trồng mới rừng tập trung</t>
  </si>
  <si>
    <t>Trong đó: + Trồng rừng phòng hộ</t>
  </si>
  <si>
    <t xml:space="preserve">               + Trồng rừng sản xuất</t>
  </si>
  <si>
    <t>KẾ HOẠCH NĂM 2025</t>
  </si>
  <si>
    <t>Kế hoạch năm 2025</t>
  </si>
  <si>
    <t xml:space="preserve"> + Lạc:  Diện tích</t>
  </si>
  <si>
    <t xml:space="preserve"> + Sắn: Diện tích</t>
  </si>
  <si>
    <t xml:space="preserve"> + Mía: Diện tích</t>
  </si>
  <si>
    <t xml:space="preserve"> - Cây lâu năm</t>
  </si>
  <si>
    <t xml:space="preserve">  + Cây ăn quả các loại</t>
  </si>
  <si>
    <t xml:space="preserve">  + Cây Mắc ca</t>
  </si>
  <si>
    <t xml:space="preserve">  - Cây công nghiệp</t>
  </si>
  <si>
    <t xml:space="preserve">    + Cao su</t>
  </si>
  <si>
    <t xml:space="preserve"> + Đàn lợn</t>
  </si>
  <si>
    <t>Trong đó trồng mới</t>
  </si>
  <si>
    <t>Thực hiện năm 2024</t>
  </si>
  <si>
    <t>KH 2025/
 TH 2024
(%)</t>
  </si>
  <si>
    <t>Xã Ngọk Tụ, tỉnh Quảng Ngãi</t>
  </si>
  <si>
    <t xml:space="preserve">    + Cây cà phê</t>
  </si>
  <si>
    <t xml:space="preserve">    Cà phê xứ lạnh</t>
  </si>
  <si>
    <r>
      <t xml:space="preserve"> </t>
    </r>
    <r>
      <rPr>
        <i/>
        <sz val="11"/>
        <rFont val="Times New Roman"/>
        <family val="1"/>
      </rPr>
      <t xml:space="preserve"> Trong đó:</t>
    </r>
    <r>
      <rPr>
        <sz val="11"/>
        <rFont val="Times New Roman"/>
        <family val="1"/>
      </rPr>
      <t xml:space="preserve">  + Lúa</t>
    </r>
  </si>
  <si>
    <r>
      <t xml:space="preserve">  Trong đó: +</t>
    </r>
    <r>
      <rPr>
        <sz val="11"/>
        <rFont val="Times New Roman"/>
        <family val="1"/>
      </rPr>
      <t xml:space="preserve"> Rừng phòng hộ</t>
    </r>
  </si>
  <si>
    <r>
      <t xml:space="preserve">                 </t>
    </r>
    <r>
      <rPr>
        <sz val="11"/>
        <rFont val="Times New Roman"/>
        <family val="1"/>
      </rPr>
      <t>+ Rừng sản xuất</t>
    </r>
  </si>
  <si>
    <r>
      <t xml:space="preserve">   </t>
    </r>
    <r>
      <rPr>
        <i/>
        <sz val="11"/>
        <rFont val="Times New Roman"/>
        <family val="1"/>
      </rPr>
      <t>Trong đó</t>
    </r>
    <r>
      <rPr>
        <sz val="11"/>
        <rFont val="Times New Roman"/>
        <family val="1"/>
      </rPr>
      <t>: Tôm nuôi</t>
    </r>
  </si>
  <si>
    <r>
      <t xml:space="preserve">   </t>
    </r>
    <r>
      <rPr>
        <i/>
        <sz val="11"/>
        <rFont val="Times New Roman"/>
        <family val="1"/>
      </rPr>
      <t>Trong đó</t>
    </r>
    <r>
      <rPr>
        <sz val="11"/>
        <rFont val="Times New Roman"/>
        <family val="1"/>
      </rPr>
      <t>: Nuôi tôm</t>
    </r>
  </si>
  <si>
    <t xml:space="preserve">PHỤ LỤC </t>
  </si>
  <si>
    <t>CHỈ TIÊU KINH TẾ - XÃ HỘI NĂM 2025 XÃ NGỌK TỤ</t>
  </si>
  <si>
    <t>(Kèm theo Tờ trình số     /TTr-UBND, ngày      /9/2025 của Ủy ban nhân dân xã Ngọk Tụ)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</si>
</sst>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_(* #,##0_);_(* \(#,##0\);_(* &quot;-&quot;??_);_(@_)"/>
    <numFmt numFmtId="167" formatCode="#,##0.00;[Red]#,##0.00"/>
    <numFmt numFmtId="168" formatCode="_(* #,##0.000_);_(* \(#,##0.000\);_(* &quot;-&quot;??_);_(@_)"/>
    <numFmt numFmtId="169" formatCode="_-* #,##0.00\ _€_-;\-* #,##0.00\ _€_-;_-* &quot;-&quot;??\ _€_-;_-@_-"/>
    <numFmt numFmtId="170" formatCode="_-* #,##0.00\ _D_i_n_._-;\-* #,##0.00\ _D_i_n_._-;_-* &quot;-&quot;??\ _D_i_n_._-;_-@_-"/>
    <numFmt numFmtId="171" formatCode="_([$€-2]* #,##0.00_);_([$€-2]* \(#,##0.00\);_([$€-2]* &quot;-&quot;??_)"/>
  </numFmts>
  <fonts count="29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1"/>
      <color indexed="10"/>
      <name val="Times New Roman"/>
      <family val="1"/>
    </font>
    <font>
      <b/>
      <i/>
      <sz val="11"/>
      <name val="Times New Roman"/>
      <family val="1"/>
    </font>
    <font>
      <sz val="11"/>
      <color indexed="8"/>
      <name val="Times New Roman"/>
      <family val="1"/>
    </font>
    <font>
      <i/>
      <sz val="11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indexed="8"/>
      <name val="Arial"/>
      <family val="2"/>
    </font>
    <font>
      <sz val="13"/>
      <color indexed="8"/>
      <name val="Times New Roman"/>
      <family val="2"/>
    </font>
    <font>
      <sz val="11"/>
      <color rgb="FF0033CC"/>
      <name val="Times New Roman"/>
      <family val="1"/>
    </font>
    <font>
      <sz val="10"/>
      <color rgb="FF0033CC"/>
      <name val="Times New Roman"/>
      <family val="1"/>
    </font>
    <font>
      <sz val="12"/>
      <color rgb="FF0033CC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8" fontId="15" fillId="0" borderId="0" applyFont="0" applyFill="0" applyBorder="0" applyAlignment="0" applyProtection="0"/>
    <xf numFmtId="0" fontId="1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22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171" fontId="1" fillId="0" borderId="0"/>
    <xf numFmtId="0" fontId="1" fillId="0" borderId="0"/>
    <xf numFmtId="0" fontId="23" fillId="0" borderId="0"/>
    <xf numFmtId="171" fontId="17" fillId="0" borderId="0"/>
    <xf numFmtId="0" fontId="1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>
      <alignment vertical="top"/>
    </xf>
    <xf numFmtId="171" fontId="18" fillId="0" borderId="0"/>
    <xf numFmtId="0" fontId="18" fillId="0" borderId="0"/>
    <xf numFmtId="0" fontId="1" fillId="0" borderId="0"/>
    <xf numFmtId="0" fontId="2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6" fillId="0" borderId="0"/>
    <xf numFmtId="0" fontId="18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1" fontId="1" fillId="0" borderId="0"/>
    <xf numFmtId="171" fontId="1" fillId="0" borderId="0"/>
    <xf numFmtId="171" fontId="1" fillId="0" borderId="0"/>
    <xf numFmtId="171" fontId="17" fillId="0" borderId="0"/>
    <xf numFmtId="171" fontId="22" fillId="0" borderId="0"/>
    <xf numFmtId="171" fontId="7" fillId="0" borderId="0"/>
    <xf numFmtId="171" fontId="20" fillId="0" borderId="0"/>
    <xf numFmtId="171" fontId="1" fillId="0" borderId="0"/>
    <xf numFmtId="171" fontId="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1" fillId="0" borderId="0"/>
    <xf numFmtId="171" fontId="1" fillId="0" borderId="0"/>
    <xf numFmtId="171" fontId="17" fillId="0" borderId="0"/>
    <xf numFmtId="171" fontId="1" fillId="0" borderId="0"/>
    <xf numFmtId="171" fontId="17" fillId="0" borderId="0"/>
    <xf numFmtId="171" fontId="1" fillId="0" borderId="0"/>
    <xf numFmtId="171" fontId="1" fillId="0" borderId="0"/>
    <xf numFmtId="171" fontId="17" fillId="0" borderId="0"/>
    <xf numFmtId="171" fontId="1" fillId="0" borderId="0"/>
    <xf numFmtId="171" fontId="1" fillId="0" borderId="0"/>
    <xf numFmtId="171" fontId="23" fillId="0" borderId="0"/>
    <xf numFmtId="171" fontId="1" fillId="0" borderId="0"/>
    <xf numFmtId="171" fontId="17" fillId="0" borderId="0"/>
    <xf numFmtId="171" fontId="1" fillId="0" borderId="0"/>
    <xf numFmtId="171" fontId="7" fillId="0" borderId="0"/>
    <xf numFmtId="171" fontId="7" fillId="0" borderId="0"/>
    <xf numFmtId="171" fontId="7" fillId="0" borderId="0"/>
    <xf numFmtId="171" fontId="22" fillId="0" borderId="0"/>
    <xf numFmtId="171" fontId="1" fillId="0" borderId="0"/>
    <xf numFmtId="171" fontId="1" fillId="0" borderId="0"/>
    <xf numFmtId="171" fontId="1" fillId="0" borderId="0"/>
    <xf numFmtId="171" fontId="19" fillId="0" borderId="0">
      <alignment vertical="top"/>
    </xf>
    <xf numFmtId="171" fontId="1" fillId="0" borderId="0"/>
    <xf numFmtId="171" fontId="18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7" fillId="0" borderId="0" xfId="0" applyFont="1" applyAlignment="1">
      <alignment vertical="center"/>
    </xf>
    <xf numFmtId="3" fontId="8" fillId="0" borderId="9" xfId="1" applyNumberFormat="1" applyFont="1" applyFill="1" applyBorder="1" applyAlignment="1">
      <alignment vertical="center"/>
    </xf>
    <xf numFmtId="165" fontId="8" fillId="0" borderId="9" xfId="1" applyNumberFormat="1" applyFont="1" applyFill="1" applyBorder="1" applyAlignment="1">
      <alignment horizontal="right" vertical="center"/>
    </xf>
    <xf numFmtId="165" fontId="8" fillId="0" borderId="13" xfId="1" applyNumberFormat="1" applyFont="1" applyFill="1" applyBorder="1" applyAlignment="1">
      <alignment horizontal="right" vertical="center"/>
    </xf>
    <xf numFmtId="165" fontId="8" fillId="0" borderId="9" xfId="1" applyNumberFormat="1" applyFont="1" applyFill="1" applyBorder="1" applyAlignment="1">
      <alignment vertical="center"/>
    </xf>
    <xf numFmtId="3" fontId="10" fillId="0" borderId="9" xfId="1" applyNumberFormat="1" applyFont="1" applyFill="1" applyBorder="1" applyAlignment="1">
      <alignment vertical="center"/>
    </xf>
    <xf numFmtId="165" fontId="10" fillId="0" borderId="9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8" fillId="0" borderId="9" xfId="1" applyNumberFormat="1" applyFont="1" applyFill="1" applyBorder="1" applyAlignment="1">
      <alignment horizontal="right" vertical="center"/>
    </xf>
    <xf numFmtId="166" fontId="8" fillId="0" borderId="9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8" fillId="0" borderId="9" xfId="1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7" fillId="0" borderId="0" xfId="0" applyFont="1"/>
    <xf numFmtId="3" fontId="8" fillId="0" borderId="17" xfId="0" applyNumberFormat="1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0" fontId="8" fillId="0" borderId="15" xfId="0" applyFont="1" applyBorder="1"/>
    <xf numFmtId="3" fontId="12" fillId="0" borderId="9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165" fontId="8" fillId="0" borderId="15" xfId="0" applyNumberFormat="1" applyFont="1" applyBorder="1"/>
    <xf numFmtId="3" fontId="8" fillId="0" borderId="9" xfId="4" applyNumberFormat="1" applyFont="1" applyFill="1" applyBorder="1" applyAlignment="1">
      <alignment horizontal="right" vertical="center" wrapText="1"/>
    </xf>
    <xf numFmtId="0" fontId="8" fillId="0" borderId="0" xfId="0" applyFont="1"/>
    <xf numFmtId="43" fontId="8" fillId="0" borderId="1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top" wrapText="1"/>
    </xf>
    <xf numFmtId="9" fontId="8" fillId="0" borderId="9" xfId="0" quotePrefix="1" applyNumberFormat="1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/>
    </xf>
    <xf numFmtId="0" fontId="8" fillId="0" borderId="16" xfId="0" applyFont="1" applyBorder="1"/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top" wrapText="1"/>
    </xf>
    <xf numFmtId="0" fontId="15" fillId="0" borderId="0" xfId="0" applyFont="1"/>
    <xf numFmtId="0" fontId="2" fillId="0" borderId="0" xfId="0" applyFont="1"/>
    <xf numFmtId="0" fontId="11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17" xfId="1" applyNumberFormat="1" applyFont="1" applyFill="1" applyBorder="1" applyAlignment="1">
      <alignment vertical="center"/>
    </xf>
    <xf numFmtId="165" fontId="8" fillId="0" borderId="17" xfId="1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3" fontId="8" fillId="0" borderId="6" xfId="1" applyNumberFormat="1" applyFont="1" applyFill="1" applyBorder="1" applyAlignment="1">
      <alignment vertical="center"/>
    </xf>
    <xf numFmtId="165" fontId="8" fillId="0" borderId="6" xfId="1" applyNumberFormat="1" applyFont="1" applyFill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3" fontId="8" fillId="0" borderId="20" xfId="1" applyNumberFormat="1" applyFont="1" applyFill="1" applyBorder="1" applyAlignment="1">
      <alignment vertical="center"/>
    </xf>
    <xf numFmtId="165" fontId="8" fillId="0" borderId="20" xfId="1" applyNumberFormat="1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20" xfId="1" applyNumberFormat="1" applyFont="1" applyBorder="1" applyAlignment="1">
      <alignment horizontal="right" vertical="center"/>
    </xf>
    <xf numFmtId="0" fontId="8" fillId="0" borderId="17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0" xfId="3" applyFont="1" applyBorder="1" applyAlignment="1">
      <alignment horizontal="center" vertical="top" wrapText="1"/>
    </xf>
    <xf numFmtId="165" fontId="8" fillId="0" borderId="23" xfId="1" applyNumberFormat="1" applyFont="1" applyFill="1" applyBorder="1" applyAlignment="1">
      <alignment horizontal="right" vertical="center"/>
    </xf>
    <xf numFmtId="3" fontId="8" fillId="0" borderId="17" xfId="1" applyNumberFormat="1" applyFont="1" applyFill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3" fontId="8" fillId="0" borderId="17" xfId="4" applyNumberFormat="1" applyFont="1" applyFill="1" applyBorder="1" applyAlignment="1">
      <alignment horizontal="right" vertical="center" wrapText="1"/>
    </xf>
    <xf numFmtId="166" fontId="8" fillId="0" borderId="6" xfId="1" applyNumberFormat="1" applyFont="1" applyFill="1" applyBorder="1" applyAlignment="1">
      <alignment horizontal="right" vertical="center"/>
    </xf>
    <xf numFmtId="3" fontId="8" fillId="0" borderId="20" xfId="4" applyNumberFormat="1" applyFont="1" applyFill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165" fontId="8" fillId="0" borderId="20" xfId="1" applyNumberFormat="1" applyFont="1" applyFill="1" applyBorder="1"/>
    <xf numFmtId="3" fontId="8" fillId="0" borderId="20" xfId="1" applyNumberFormat="1" applyFont="1" applyFill="1" applyBorder="1" applyAlignment="1">
      <alignment horizontal="right" vertical="center"/>
    </xf>
    <xf numFmtId="3" fontId="11" fillId="0" borderId="6" xfId="1" applyNumberFormat="1" applyFont="1" applyFill="1" applyBorder="1" applyAlignment="1">
      <alignment horizontal="right" vertical="center"/>
    </xf>
    <xf numFmtId="0" fontId="8" fillId="0" borderId="2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43" fontId="12" fillId="0" borderId="17" xfId="1" applyFont="1" applyBorder="1" applyAlignment="1">
      <alignment horizontal="right" wrapText="1"/>
    </xf>
    <xf numFmtId="0" fontId="8" fillId="0" borderId="6" xfId="2" applyFont="1" applyBorder="1" applyAlignment="1">
      <alignment horizontal="center" vertical="center" wrapText="1"/>
    </xf>
    <xf numFmtId="166" fontId="8" fillId="0" borderId="6" xfId="1" applyNumberFormat="1" applyFont="1" applyFill="1" applyBorder="1" applyAlignment="1">
      <alignment vertical="center"/>
    </xf>
    <xf numFmtId="0" fontId="13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43" fontId="12" fillId="0" borderId="20" xfId="1" applyFont="1" applyBorder="1" applyAlignment="1">
      <alignment horizontal="right" wrapText="1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9" fontId="8" fillId="0" borderId="6" xfId="0" quotePrefix="1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26" xfId="3" applyFont="1" applyBorder="1" applyAlignment="1">
      <alignment vertical="top" wrapText="1"/>
    </xf>
    <xf numFmtId="0" fontId="8" fillId="0" borderId="27" xfId="3" applyFont="1" applyBorder="1" applyAlignment="1">
      <alignment vertical="top" wrapText="1"/>
    </xf>
    <xf numFmtId="0" fontId="13" fillId="0" borderId="13" xfId="3" applyFont="1" applyBorder="1" applyAlignment="1">
      <alignment vertical="top" wrapText="1"/>
    </xf>
    <xf numFmtId="0" fontId="8" fillId="0" borderId="13" xfId="3" applyFont="1" applyBorder="1" applyAlignment="1">
      <alignment vertical="top" wrapText="1"/>
    </xf>
    <xf numFmtId="0" fontId="13" fillId="0" borderId="23" xfId="3" applyFont="1" applyBorder="1" applyAlignment="1">
      <alignment vertical="top" wrapText="1"/>
    </xf>
    <xf numFmtId="0" fontId="13" fillId="0" borderId="1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8" fillId="0" borderId="27" xfId="0" quotePrefix="1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1" fillId="0" borderId="26" xfId="2" applyFont="1" applyBorder="1" applyAlignment="1">
      <alignment vertical="center" wrapText="1"/>
    </xf>
    <xf numFmtId="0" fontId="8" fillId="0" borderId="27" xfId="2" applyFont="1" applyBorder="1" applyAlignment="1">
      <alignment vertical="center" wrapText="1"/>
    </xf>
    <xf numFmtId="0" fontId="13" fillId="0" borderId="23" xfId="2" applyFont="1" applyBorder="1" applyAlignment="1">
      <alignment vertical="center" wrapText="1"/>
    </xf>
    <xf numFmtId="0" fontId="4" fillId="0" borderId="26" xfId="0" applyFont="1" applyBorder="1" applyAlignment="1">
      <alignment horizontal="justify" vertical="top" wrapText="1"/>
    </xf>
    <xf numFmtId="0" fontId="8" fillId="0" borderId="27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28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top" wrapText="1"/>
    </xf>
    <xf numFmtId="4" fontId="4" fillId="0" borderId="6" xfId="2" applyNumberFormat="1" applyFont="1" applyBorder="1" applyAlignment="1">
      <alignment vertical="top" wrapText="1"/>
    </xf>
    <xf numFmtId="4" fontId="8" fillId="0" borderId="6" xfId="0" applyNumberFormat="1" applyFont="1" applyBorder="1"/>
    <xf numFmtId="0" fontId="8" fillId="0" borderId="6" xfId="0" applyFont="1" applyBorder="1"/>
    <xf numFmtId="164" fontId="8" fillId="0" borderId="6" xfId="1" applyNumberFormat="1" applyFont="1" applyFill="1" applyBorder="1" applyAlignment="1">
      <alignment horizontal="right" vertical="center"/>
    </xf>
    <xf numFmtId="0" fontId="8" fillId="0" borderId="24" xfId="0" applyFont="1" applyBorder="1"/>
    <xf numFmtId="0" fontId="26" fillId="0" borderId="22" xfId="0" applyFont="1" applyBorder="1" applyAlignment="1">
      <alignment horizontal="center" vertical="center"/>
    </xf>
    <xf numFmtId="0" fontId="26" fillId="0" borderId="27" xfId="0" applyFont="1" applyBorder="1" applyAlignment="1">
      <alignment vertical="center" wrapText="1"/>
    </xf>
    <xf numFmtId="0" fontId="26" fillId="0" borderId="17" xfId="0" applyFont="1" applyBorder="1" applyAlignment="1">
      <alignment horizontal="center" vertical="center"/>
    </xf>
    <xf numFmtId="3" fontId="26" fillId="0" borderId="17" xfId="0" applyNumberFormat="1" applyFont="1" applyBorder="1" applyAlignment="1">
      <alignment horizontal="right" vertical="center"/>
    </xf>
    <xf numFmtId="3" fontId="26" fillId="0" borderId="17" xfId="1" applyNumberFormat="1" applyFont="1" applyFill="1" applyBorder="1" applyAlignment="1">
      <alignment vertical="center"/>
    </xf>
    <xf numFmtId="165" fontId="26" fillId="0" borderId="17" xfId="1" applyNumberFormat="1" applyFont="1" applyFill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/>
    </xf>
    <xf numFmtId="3" fontId="26" fillId="0" borderId="9" xfId="1" applyNumberFormat="1" applyFont="1" applyBorder="1" applyAlignment="1">
      <alignment horizontal="right" vertical="center"/>
    </xf>
    <xf numFmtId="3" fontId="26" fillId="0" borderId="9" xfId="1" applyNumberFormat="1" applyFont="1" applyFill="1" applyBorder="1" applyAlignment="1">
      <alignment vertical="center"/>
    </xf>
    <xf numFmtId="165" fontId="26" fillId="0" borderId="9" xfId="1" applyNumberFormat="1" applyFont="1" applyFill="1" applyBorder="1" applyAlignment="1">
      <alignment horizontal="right" vertical="center"/>
    </xf>
    <xf numFmtId="0" fontId="26" fillId="0" borderId="12" xfId="0" applyFont="1" applyBorder="1" applyAlignment="1">
      <alignment vertical="center"/>
    </xf>
    <xf numFmtId="3" fontId="26" fillId="0" borderId="9" xfId="1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1" applyFont="1" applyFill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57">
    <cellStyle name="Comma" xfId="1" builtinId="3"/>
    <cellStyle name="Comma [0] 11" xfId="6"/>
    <cellStyle name="Comma [0] 11 2" xfId="7"/>
    <cellStyle name="Comma [0] 4" xfId="8"/>
    <cellStyle name="Comma 10" xfId="9"/>
    <cellStyle name="Comma 10 2" xfId="10"/>
    <cellStyle name="Comma 11" xfId="11"/>
    <cellStyle name="Comma 11 14" xfId="12"/>
    <cellStyle name="Comma 11 15" xfId="13"/>
    <cellStyle name="Comma 12" xfId="14"/>
    <cellStyle name="Comma 2" xfId="15"/>
    <cellStyle name="Comma 2 2" xfId="16"/>
    <cellStyle name="Comma 2 23" xfId="17"/>
    <cellStyle name="Comma 2 27" xfId="18"/>
    <cellStyle name="Comma 2 31" xfId="19"/>
    <cellStyle name="Comma 22" xfId="20"/>
    <cellStyle name="Comma 3" xfId="21"/>
    <cellStyle name="Comma 3 2" xfId="22"/>
    <cellStyle name="Comma 35" xfId="23"/>
    <cellStyle name="Comma 4" xfId="24"/>
    <cellStyle name="Comma 4 2" xfId="25"/>
    <cellStyle name="Comma 4 79 2" xfId="26"/>
    <cellStyle name="Comma 41 2" xfId="27"/>
    <cellStyle name="Comma 46" xfId="28"/>
    <cellStyle name="Comma 5" xfId="29"/>
    <cellStyle name="Comma 6" xfId="30"/>
    <cellStyle name="Comma 7" xfId="31"/>
    <cellStyle name="Comma 88" xfId="32"/>
    <cellStyle name="Comma 9" xfId="33"/>
    <cellStyle name="Comma_thuy loi 2016" xfId="4"/>
    <cellStyle name="Normal" xfId="0" builtinId="0"/>
    <cellStyle name="Normal 10" xfId="80"/>
    <cellStyle name="Normal 10 6 10" xfId="34"/>
    <cellStyle name="Normal 10 6 10 2" xfId="94"/>
    <cellStyle name="Normal 11" xfId="147"/>
    <cellStyle name="Normal 113 4" xfId="35"/>
    <cellStyle name="Normal 113 4 2" xfId="95"/>
    <cellStyle name="Normal 113 4_26.Đăk Long" xfId="89"/>
    <cellStyle name="Normal 12" xfId="125"/>
    <cellStyle name="Normal 129" xfId="36"/>
    <cellStyle name="Normal 129 2" xfId="96"/>
    <cellStyle name="Normal 13" xfId="135"/>
    <cellStyle name="Normal 14" xfId="77"/>
    <cellStyle name="Normal 15" xfId="37"/>
    <cellStyle name="Normal 15 2" xfId="97"/>
    <cellStyle name="Normal 159" xfId="38"/>
    <cellStyle name="Normal 159 2" xfId="98"/>
    <cellStyle name="Normal 16" xfId="145"/>
    <cellStyle name="Normal 17" xfId="39"/>
    <cellStyle name="Normal 17 2" xfId="99"/>
    <cellStyle name="Normal 171 2" xfId="40"/>
    <cellStyle name="Normal 171 2 2" xfId="100"/>
    <cellStyle name="Normal 171 2_26.Đăk Long" xfId="88"/>
    <cellStyle name="Normal 177 2" xfId="41"/>
    <cellStyle name="Normal 177 2 2" xfId="101"/>
    <cellStyle name="Normal 177 2_26.Đăk Long" xfId="87"/>
    <cellStyle name="Normal 18" xfId="117"/>
    <cellStyle name="Normal 181 2" xfId="42"/>
    <cellStyle name="Normal 181 2 2" xfId="102"/>
    <cellStyle name="Normal 181 2_26.Đăk Long" xfId="90"/>
    <cellStyle name="Normal 185 2" xfId="43"/>
    <cellStyle name="Normal 185 2 2" xfId="103"/>
    <cellStyle name="Normal 185 2_26.Đăk Long" xfId="86"/>
    <cellStyle name="Normal 189 2" xfId="44"/>
    <cellStyle name="Normal 189 2 2" xfId="104"/>
    <cellStyle name="Normal 189 2_26.Đăk Long" xfId="85"/>
    <cellStyle name="Normal 19" xfId="134"/>
    <cellStyle name="Normal 193 2" xfId="45"/>
    <cellStyle name="Normal 193 2 2" xfId="105"/>
    <cellStyle name="Normal 193 2_26.Đăk Long" xfId="84"/>
    <cellStyle name="Normal 2" xfId="46"/>
    <cellStyle name="Normal 2 2" xfId="47"/>
    <cellStyle name="Normal 2 2 2" xfId="107"/>
    <cellStyle name="Normal 2 3" xfId="106"/>
    <cellStyle name="Normal 20" xfId="78"/>
    <cellStyle name="Normal 21" xfId="143"/>
    <cellStyle name="Normal 22" xfId="114"/>
    <cellStyle name="Normal 23" xfId="133"/>
    <cellStyle name="Normal 24" xfId="79"/>
    <cellStyle name="Normal 25" xfId="141"/>
    <cellStyle name="Normal 26" xfId="92"/>
    <cellStyle name="Normal 27" xfId="132"/>
    <cellStyle name="Normal 28" xfId="128"/>
    <cellStyle name="Normal 29" xfId="48"/>
    <cellStyle name="Normal 29 2" xfId="108"/>
    <cellStyle name="Normal 3" xfId="49"/>
    <cellStyle name="Normal 3 10" xfId="50"/>
    <cellStyle name="Normal 3 10 2" xfId="110"/>
    <cellStyle name="Normal 3 2" xfId="51"/>
    <cellStyle name="Normal 3 2 2" xfId="111"/>
    <cellStyle name="Normal 3 3" xfId="109"/>
    <cellStyle name="Normal 30" xfId="140"/>
    <cellStyle name="Normal 31" xfId="126"/>
    <cellStyle name="Normal 32" xfId="148"/>
    <cellStyle name="Normal 33" xfId="72"/>
    <cellStyle name="Normal 34" xfId="131"/>
    <cellStyle name="Normal 35" xfId="124"/>
    <cellStyle name="Normal 36" xfId="52"/>
    <cellStyle name="Normal 36 2" xfId="112"/>
    <cellStyle name="Normal 37" xfId="139"/>
    <cellStyle name="Normal 38" xfId="53"/>
    <cellStyle name="Normal 38 2" xfId="113"/>
    <cellStyle name="Normal 39" xfId="73"/>
    <cellStyle name="Normal 4" xfId="3"/>
    <cellStyle name="Normal 4 2 27 2" xfId="54"/>
    <cellStyle name="Normal 40" xfId="146"/>
    <cellStyle name="Normal 41" xfId="74"/>
    <cellStyle name="Normal 42" xfId="154"/>
    <cellStyle name="Normal 43" xfId="93"/>
    <cellStyle name="Normal 44" xfId="55"/>
    <cellStyle name="Normal 44 2" xfId="115"/>
    <cellStyle name="Normal 45" xfId="138"/>
    <cellStyle name="Normal 46" xfId="75"/>
    <cellStyle name="Normal 47" xfId="144"/>
    <cellStyle name="Normal 48" xfId="91"/>
    <cellStyle name="Normal 49" xfId="137"/>
    <cellStyle name="Normal 5" xfId="56"/>
    <cellStyle name="Normal 5 2" xfId="116"/>
    <cellStyle name="Normal 5_26.Đăk Long" xfId="71"/>
    <cellStyle name="Normal 50" xfId="76"/>
    <cellStyle name="Normal 51" xfId="142"/>
    <cellStyle name="Normal 52" xfId="150"/>
    <cellStyle name="Normal 53" xfId="136"/>
    <cellStyle name="Normal 54" xfId="152"/>
    <cellStyle name="Normal 55" xfId="149"/>
    <cellStyle name="Normal 55 4" xfId="57"/>
    <cellStyle name="Normal 55 4 2" xfId="58"/>
    <cellStyle name="Normal 55 4 2 2" xfId="118"/>
    <cellStyle name="Normal 55 4_26.Đăk Long" xfId="83"/>
    <cellStyle name="Normal 56" xfId="153"/>
    <cellStyle name="Normal 57" xfId="151"/>
    <cellStyle name="Normal 58" xfId="59"/>
    <cellStyle name="Normal 58 2" xfId="119"/>
    <cellStyle name="Normal 59" xfId="156"/>
    <cellStyle name="Normal 6" xfId="5"/>
    <cellStyle name="Normal 60" xfId="155"/>
    <cellStyle name="Normal 7" xfId="60"/>
    <cellStyle name="Normal 7 2" xfId="61"/>
    <cellStyle name="Normal 7 2 2" xfId="121"/>
    <cellStyle name="Normal 7 3" xfId="120"/>
    <cellStyle name="Normal 8" xfId="62"/>
    <cellStyle name="Normal 8 2" xfId="122"/>
    <cellStyle name="Normal 9" xfId="63"/>
    <cellStyle name="Normal 9 2" xfId="123"/>
    <cellStyle name="Normal 9_26.Đăk Long" xfId="82"/>
    <cellStyle name="Normal 92" xfId="70"/>
    <cellStyle name="Normal 92 2" xfId="130"/>
    <cellStyle name="Normal_Sheet1" xfId="2"/>
    <cellStyle name="Percent 2" xfId="64"/>
    <cellStyle name="Percent 2 2" xfId="65"/>
    <cellStyle name="Percent 3" xfId="66"/>
    <cellStyle name="Style 1" xfId="67"/>
    <cellStyle name="Style 1 2" xfId="127"/>
    <cellStyle name="Style 1 3" xfId="68"/>
    <cellStyle name="Style 1 3 2" xfId="69"/>
    <cellStyle name="Style 1 3 2 2" xfId="129"/>
    <cellStyle name="Style 1 3_26.Đăk Long" xfId="8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3</xdr:row>
      <xdr:rowOff>0</xdr:rowOff>
    </xdr:from>
    <xdr:to>
      <xdr:col>3</xdr:col>
      <xdr:colOff>342900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2390775" y="695325"/>
          <a:ext cx="1704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14"/>
  <sheetViews>
    <sheetView topLeftCell="A7" workbookViewId="0">
      <selection activeCell="E16" sqref="E16"/>
    </sheetView>
  </sheetViews>
  <sheetFormatPr defaultRowHeight="15.75" x14ac:dyDescent="0.25"/>
  <sheetData>
    <row r="10" spans="2:9" ht="18.75" x14ac:dyDescent="0.3">
      <c r="B10" s="151" t="s">
        <v>87</v>
      </c>
      <c r="C10" s="151"/>
      <c r="D10" s="151"/>
      <c r="E10" s="151"/>
      <c r="F10" s="151"/>
      <c r="G10" s="151"/>
      <c r="H10" s="151"/>
      <c r="I10" s="151"/>
    </row>
    <row r="11" spans="2:9" ht="18.75" x14ac:dyDescent="0.3">
      <c r="B11" s="46"/>
      <c r="C11" s="46"/>
      <c r="D11" s="47"/>
      <c r="E11" s="47"/>
      <c r="F11" s="47"/>
      <c r="G11" s="47"/>
      <c r="H11" s="47"/>
      <c r="I11" s="47"/>
    </row>
    <row r="12" spans="2:9" ht="18.75" x14ac:dyDescent="0.3">
      <c r="B12" s="152" t="s">
        <v>88</v>
      </c>
      <c r="C12" s="152"/>
      <c r="D12" s="152"/>
      <c r="E12" s="152"/>
      <c r="F12" s="152"/>
      <c r="G12" s="152"/>
      <c r="H12" s="152"/>
      <c r="I12" s="152"/>
    </row>
    <row r="13" spans="2:9" ht="18.75" x14ac:dyDescent="0.3">
      <c r="B13" s="46"/>
      <c r="C13" s="46"/>
      <c r="D13" s="47"/>
      <c r="E13" s="47"/>
      <c r="F13" s="47"/>
      <c r="G13" s="47"/>
      <c r="H13" s="47"/>
      <c r="I13" s="47"/>
    </row>
    <row r="14" spans="2:9" ht="18.75" x14ac:dyDescent="0.3">
      <c r="B14" s="152"/>
      <c r="C14" s="152"/>
      <c r="D14" s="152"/>
      <c r="E14" s="152"/>
      <c r="F14" s="152"/>
      <c r="G14" s="152"/>
      <c r="H14" s="152"/>
      <c r="I14" s="152"/>
    </row>
  </sheetData>
  <mergeCells count="3">
    <mergeCell ref="B10:I10"/>
    <mergeCell ref="B12:I12"/>
    <mergeCell ref="B14:I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87"/>
  <sheetViews>
    <sheetView tabSelected="1" zoomScaleNormal="100" workbookViewId="0">
      <pane ySplit="6" topLeftCell="A7" activePane="bottomLeft" state="frozen"/>
      <selection pane="bottomLeft" activeCell="D8" sqref="D8"/>
    </sheetView>
  </sheetViews>
  <sheetFormatPr defaultColWidth="9" defaultRowHeight="15.75" x14ac:dyDescent="0.25"/>
  <cols>
    <col min="1" max="1" width="4" style="1" customWidth="1"/>
    <col min="2" max="2" width="36.5" style="1" customWidth="1"/>
    <col min="3" max="3" width="8.75" style="22" customWidth="1"/>
    <col min="4" max="4" width="9.5" style="32" customWidth="1"/>
    <col min="5" max="6" width="9.625" style="32" customWidth="1"/>
    <col min="7" max="7" width="8.625" style="1" customWidth="1"/>
    <col min="8" max="16384" width="9" style="1"/>
  </cols>
  <sheetData>
    <row r="1" spans="1:7" ht="19.5" customHeight="1" x14ac:dyDescent="0.3">
      <c r="A1" s="155" t="s">
        <v>65</v>
      </c>
      <c r="B1" s="155"/>
      <c r="C1" s="155"/>
      <c r="D1" s="155"/>
      <c r="E1" s="155"/>
      <c r="F1" s="155"/>
      <c r="G1" s="155"/>
    </row>
    <row r="2" spans="1:7" ht="18.75" x14ac:dyDescent="0.3">
      <c r="A2" s="155" t="s">
        <v>79</v>
      </c>
      <c r="B2" s="155"/>
      <c r="C2" s="155"/>
      <c r="D2" s="155"/>
      <c r="E2" s="155"/>
      <c r="F2" s="155"/>
      <c r="G2" s="155"/>
    </row>
    <row r="3" spans="1:7" ht="16.5" x14ac:dyDescent="0.25">
      <c r="A3" s="156" t="s">
        <v>89</v>
      </c>
      <c r="B3" s="156"/>
      <c r="C3" s="156"/>
      <c r="D3" s="156"/>
      <c r="E3" s="156"/>
      <c r="F3" s="156"/>
      <c r="G3" s="156"/>
    </row>
    <row r="4" spans="1:7" ht="15.75" customHeight="1" thickBot="1" x14ac:dyDescent="0.3">
      <c r="A4" s="2"/>
      <c r="B4" s="2"/>
      <c r="C4" s="3"/>
      <c r="D4" s="2"/>
    </row>
    <row r="5" spans="1:7" s="4" customFormat="1" ht="17.25" customHeight="1" thickTop="1" x14ac:dyDescent="0.25">
      <c r="A5" s="157" t="s">
        <v>0</v>
      </c>
      <c r="B5" s="159" t="s">
        <v>1</v>
      </c>
      <c r="C5" s="161" t="s">
        <v>2</v>
      </c>
      <c r="D5" s="163" t="s">
        <v>77</v>
      </c>
      <c r="E5" s="163" t="s">
        <v>66</v>
      </c>
      <c r="F5" s="165" t="s">
        <v>78</v>
      </c>
      <c r="G5" s="167" t="s">
        <v>3</v>
      </c>
    </row>
    <row r="6" spans="1:7" s="4" customFormat="1" ht="50.25" customHeight="1" x14ac:dyDescent="0.25">
      <c r="A6" s="158"/>
      <c r="B6" s="160"/>
      <c r="C6" s="162"/>
      <c r="D6" s="164"/>
      <c r="E6" s="164"/>
      <c r="F6" s="166"/>
      <c r="G6" s="168"/>
    </row>
    <row r="7" spans="1:7" ht="18.75" customHeight="1" x14ac:dyDescent="0.25">
      <c r="A7" s="124" t="s">
        <v>4</v>
      </c>
      <c r="B7" s="57" t="s">
        <v>5</v>
      </c>
      <c r="C7" s="124"/>
      <c r="D7" s="125"/>
      <c r="E7" s="126"/>
      <c r="F7" s="127"/>
      <c r="G7" s="129"/>
    </row>
    <row r="8" spans="1:7" s="4" customFormat="1" ht="15" x14ac:dyDescent="0.25">
      <c r="A8" s="76">
        <v>1</v>
      </c>
      <c r="B8" s="77" t="s">
        <v>6</v>
      </c>
      <c r="C8" s="56"/>
      <c r="D8" s="89"/>
      <c r="E8" s="89"/>
      <c r="F8" s="128"/>
      <c r="G8" s="98"/>
    </row>
    <row r="9" spans="1:7" s="4" customFormat="1" ht="15" x14ac:dyDescent="0.25">
      <c r="A9" s="120"/>
      <c r="B9" s="100" t="s">
        <v>7</v>
      </c>
      <c r="C9" s="56" t="s">
        <v>8</v>
      </c>
      <c r="D9" s="58">
        <f>D10+D11</f>
        <v>1627</v>
      </c>
      <c r="E9" s="58">
        <f>E10+E11</f>
        <v>1986.0299999999997</v>
      </c>
      <c r="F9" s="59">
        <f>E9/D9*100</f>
        <v>122.06699446834664</v>
      </c>
      <c r="G9" s="98"/>
    </row>
    <row r="10" spans="1:7" s="4" customFormat="1" ht="15" x14ac:dyDescent="0.25">
      <c r="A10" s="51"/>
      <c r="B10" s="101" t="s">
        <v>82</v>
      </c>
      <c r="C10" s="52" t="s">
        <v>8</v>
      </c>
      <c r="D10" s="53">
        <v>1571</v>
      </c>
      <c r="E10" s="53">
        <f>E15</f>
        <v>1641.7099999999998</v>
      </c>
      <c r="F10" s="54">
        <f t="shared" ref="F10:F18" si="0">E10/D10*100</f>
        <v>104.50095480585613</v>
      </c>
      <c r="G10" s="55"/>
    </row>
    <row r="11" spans="1:7" s="4" customFormat="1" ht="15" x14ac:dyDescent="0.25">
      <c r="A11" s="60"/>
      <c r="B11" s="102" t="s">
        <v>9</v>
      </c>
      <c r="C11" s="49" t="s">
        <v>8</v>
      </c>
      <c r="D11" s="61">
        <v>56</v>
      </c>
      <c r="E11" s="61">
        <f>E18</f>
        <v>344.32</v>
      </c>
      <c r="F11" s="62">
        <f t="shared" si="0"/>
        <v>614.85714285714289</v>
      </c>
      <c r="G11" s="50"/>
    </row>
    <row r="12" spans="1:7" s="4" customFormat="1" ht="15" x14ac:dyDescent="0.25">
      <c r="A12" s="120"/>
      <c r="B12" s="100" t="s">
        <v>10</v>
      </c>
      <c r="C12" s="56"/>
      <c r="D12" s="63"/>
      <c r="E12" s="148">
        <f>E13+E16+E22+E25+E28+E31</f>
        <v>1848</v>
      </c>
      <c r="F12" s="59"/>
      <c r="G12" s="98"/>
    </row>
    <row r="13" spans="1:7" s="137" customFormat="1" ht="15" x14ac:dyDescent="0.25">
      <c r="A13" s="130"/>
      <c r="B13" s="131" t="s">
        <v>11</v>
      </c>
      <c r="C13" s="132" t="s">
        <v>12</v>
      </c>
      <c r="D13" s="133">
        <v>334</v>
      </c>
      <c r="E13" s="134">
        <v>329</v>
      </c>
      <c r="F13" s="135">
        <f t="shared" si="0"/>
        <v>98.502994011976057</v>
      </c>
      <c r="G13" s="136"/>
    </row>
    <row r="14" spans="1:7" s="4" customFormat="1" ht="15" x14ac:dyDescent="0.25">
      <c r="A14" s="43"/>
      <c r="B14" s="103" t="s">
        <v>13</v>
      </c>
      <c r="C14" s="34" t="s">
        <v>14</v>
      </c>
      <c r="D14" s="27">
        <v>47</v>
      </c>
      <c r="E14" s="8">
        <v>49.9</v>
      </c>
      <c r="F14" s="6">
        <f t="shared" si="0"/>
        <v>106.17021276595744</v>
      </c>
      <c r="G14" s="38"/>
    </row>
    <row r="15" spans="1:7" s="4" customFormat="1" ht="15" x14ac:dyDescent="0.25">
      <c r="A15" s="43"/>
      <c r="B15" s="103" t="s">
        <v>15</v>
      </c>
      <c r="C15" s="34" t="s">
        <v>8</v>
      </c>
      <c r="D15" s="26">
        <v>1571</v>
      </c>
      <c r="E15" s="5">
        <v>1641.7099999999998</v>
      </c>
      <c r="F15" s="6">
        <f t="shared" si="0"/>
        <v>104.50095480585613</v>
      </c>
      <c r="G15" s="38"/>
    </row>
    <row r="16" spans="1:7" s="137" customFormat="1" ht="15" x14ac:dyDescent="0.25">
      <c r="A16" s="138"/>
      <c r="B16" s="139" t="s">
        <v>16</v>
      </c>
      <c r="C16" s="140" t="s">
        <v>12</v>
      </c>
      <c r="D16" s="141">
        <v>35</v>
      </c>
      <c r="E16" s="142">
        <v>64</v>
      </c>
      <c r="F16" s="143">
        <f t="shared" si="0"/>
        <v>182.85714285714286</v>
      </c>
      <c r="G16" s="144"/>
    </row>
    <row r="17" spans="1:7" s="4" customFormat="1" ht="15" x14ac:dyDescent="0.25">
      <c r="A17" s="43"/>
      <c r="B17" s="103" t="s">
        <v>17</v>
      </c>
      <c r="C17" s="34" t="s">
        <v>14</v>
      </c>
      <c r="D17" s="27">
        <v>16</v>
      </c>
      <c r="E17" s="8">
        <v>53.8</v>
      </c>
      <c r="F17" s="6">
        <f t="shared" si="0"/>
        <v>336.25</v>
      </c>
      <c r="G17" s="38"/>
    </row>
    <row r="18" spans="1:7" s="4" customFormat="1" ht="15" x14ac:dyDescent="0.25">
      <c r="A18" s="43"/>
      <c r="B18" s="103" t="s">
        <v>18</v>
      </c>
      <c r="C18" s="34" t="s">
        <v>8</v>
      </c>
      <c r="D18" s="28">
        <v>56</v>
      </c>
      <c r="E18" s="5">
        <v>344.32</v>
      </c>
      <c r="F18" s="6">
        <f t="shared" si="0"/>
        <v>614.85714285714289</v>
      </c>
      <c r="G18" s="38"/>
    </row>
    <row r="19" spans="1:7" s="4" customFormat="1" ht="15" x14ac:dyDescent="0.25">
      <c r="A19" s="43"/>
      <c r="B19" s="103" t="s">
        <v>67</v>
      </c>
      <c r="C19" s="34" t="s">
        <v>12</v>
      </c>
      <c r="D19" s="5"/>
      <c r="E19" s="5"/>
      <c r="F19" s="7"/>
      <c r="G19" s="38"/>
    </row>
    <row r="20" spans="1:7" s="4" customFormat="1" ht="15" x14ac:dyDescent="0.25">
      <c r="A20" s="43"/>
      <c r="B20" s="103" t="s">
        <v>17</v>
      </c>
      <c r="C20" s="34" t="s">
        <v>14</v>
      </c>
      <c r="D20" s="5"/>
      <c r="E20" s="5"/>
      <c r="F20" s="7"/>
      <c r="G20" s="38"/>
    </row>
    <row r="21" spans="1:7" s="4" customFormat="1" ht="15" x14ac:dyDescent="0.25">
      <c r="A21" s="43"/>
      <c r="B21" s="103" t="s">
        <v>18</v>
      </c>
      <c r="C21" s="34" t="s">
        <v>8</v>
      </c>
      <c r="D21" s="5"/>
      <c r="E21" s="5"/>
      <c r="F21" s="7"/>
      <c r="G21" s="38"/>
    </row>
    <row r="22" spans="1:7" s="4" customFormat="1" ht="15" x14ac:dyDescent="0.25">
      <c r="A22" s="43"/>
      <c r="B22" s="103" t="s">
        <v>19</v>
      </c>
      <c r="C22" s="34" t="s">
        <v>12</v>
      </c>
      <c r="D22" s="5">
        <v>7</v>
      </c>
      <c r="E22" s="5">
        <v>10</v>
      </c>
      <c r="F22" s="6">
        <f t="shared" ref="F22" si="1">E22/D22*100</f>
        <v>142.85714285714286</v>
      </c>
      <c r="G22" s="38"/>
    </row>
    <row r="23" spans="1:7" s="4" customFormat="1" ht="15" x14ac:dyDescent="0.25">
      <c r="A23" s="43"/>
      <c r="B23" s="103" t="s">
        <v>17</v>
      </c>
      <c r="C23" s="34" t="s">
        <v>14</v>
      </c>
      <c r="D23" s="10"/>
      <c r="E23" s="8"/>
      <c r="F23" s="7"/>
      <c r="G23" s="38"/>
    </row>
    <row r="24" spans="1:7" s="4" customFormat="1" ht="15" x14ac:dyDescent="0.25">
      <c r="A24" s="43"/>
      <c r="B24" s="103" t="s">
        <v>18</v>
      </c>
      <c r="C24" s="34" t="s">
        <v>8</v>
      </c>
      <c r="D24" s="9"/>
      <c r="E24" s="5"/>
      <c r="F24" s="7"/>
      <c r="G24" s="38"/>
    </row>
    <row r="25" spans="1:7" s="146" customFormat="1" x14ac:dyDescent="0.25">
      <c r="A25" s="138"/>
      <c r="B25" s="139" t="s">
        <v>68</v>
      </c>
      <c r="C25" s="140" t="s">
        <v>12</v>
      </c>
      <c r="D25" s="141">
        <v>1330</v>
      </c>
      <c r="E25" s="142">
        <v>1330</v>
      </c>
      <c r="F25" s="145">
        <f t="shared" ref="F25:F28" si="2">E25/D25*100</f>
        <v>100</v>
      </c>
      <c r="G25" s="144"/>
    </row>
    <row r="26" spans="1:7" s="11" customFormat="1" x14ac:dyDescent="0.25">
      <c r="A26" s="43"/>
      <c r="B26" s="103" t="s">
        <v>13</v>
      </c>
      <c r="C26" s="34" t="s">
        <v>14</v>
      </c>
      <c r="D26" s="26">
        <v>185</v>
      </c>
      <c r="E26" s="5">
        <v>200</v>
      </c>
      <c r="F26" s="6">
        <f t="shared" si="2"/>
        <v>108.10810810810811</v>
      </c>
      <c r="G26" s="38"/>
    </row>
    <row r="27" spans="1:7" s="11" customFormat="1" x14ac:dyDescent="0.25">
      <c r="A27" s="43"/>
      <c r="B27" s="103" t="s">
        <v>15</v>
      </c>
      <c r="C27" s="34" t="s">
        <v>8</v>
      </c>
      <c r="D27" s="28">
        <v>24605</v>
      </c>
      <c r="E27" s="5">
        <v>26600</v>
      </c>
      <c r="F27" s="6">
        <f t="shared" si="2"/>
        <v>108.10810810810811</v>
      </c>
      <c r="G27" s="38"/>
    </row>
    <row r="28" spans="1:7" s="11" customFormat="1" x14ac:dyDescent="0.25">
      <c r="A28" s="43"/>
      <c r="B28" s="103" t="s">
        <v>20</v>
      </c>
      <c r="C28" s="34" t="s">
        <v>12</v>
      </c>
      <c r="D28" s="28">
        <v>48</v>
      </c>
      <c r="E28" s="5">
        <v>50</v>
      </c>
      <c r="F28" s="6">
        <f t="shared" si="2"/>
        <v>104.16666666666667</v>
      </c>
      <c r="G28" s="38"/>
    </row>
    <row r="29" spans="1:7" s="11" customFormat="1" x14ac:dyDescent="0.25">
      <c r="A29" s="43"/>
      <c r="B29" s="103" t="s">
        <v>13</v>
      </c>
      <c r="C29" s="34" t="s">
        <v>14</v>
      </c>
      <c r="D29" s="5"/>
      <c r="E29" s="5"/>
      <c r="F29" s="7"/>
      <c r="G29" s="38"/>
    </row>
    <row r="30" spans="1:7" s="11" customFormat="1" x14ac:dyDescent="0.25">
      <c r="A30" s="43"/>
      <c r="B30" s="103" t="s">
        <v>15</v>
      </c>
      <c r="C30" s="34" t="s">
        <v>8</v>
      </c>
      <c r="D30" s="5"/>
      <c r="E30" s="5"/>
      <c r="F30" s="7"/>
      <c r="G30" s="38"/>
    </row>
    <row r="31" spans="1:7" s="11" customFormat="1" x14ac:dyDescent="0.25">
      <c r="A31" s="43"/>
      <c r="B31" s="103" t="s">
        <v>69</v>
      </c>
      <c r="C31" s="34" t="s">
        <v>12</v>
      </c>
      <c r="D31" s="28">
        <v>15</v>
      </c>
      <c r="E31" s="5">
        <v>65</v>
      </c>
      <c r="F31" s="6">
        <f t="shared" ref="F31:F37" si="3">E31/D31*100</f>
        <v>433.33333333333331</v>
      </c>
      <c r="G31" s="38"/>
    </row>
    <row r="32" spans="1:7" s="11" customFormat="1" x14ac:dyDescent="0.25">
      <c r="A32" s="43"/>
      <c r="B32" s="103" t="s">
        <v>13</v>
      </c>
      <c r="C32" s="34" t="s">
        <v>14</v>
      </c>
      <c r="D32" s="27">
        <v>562.5</v>
      </c>
      <c r="E32" s="5">
        <v>800</v>
      </c>
      <c r="F32" s="6">
        <f t="shared" si="3"/>
        <v>142.22222222222223</v>
      </c>
      <c r="G32" s="38"/>
    </row>
    <row r="33" spans="1:7" s="11" customFormat="1" x14ac:dyDescent="0.25">
      <c r="A33" s="60"/>
      <c r="B33" s="102" t="s">
        <v>15</v>
      </c>
      <c r="C33" s="49" t="s">
        <v>8</v>
      </c>
      <c r="D33" s="64">
        <v>843.75</v>
      </c>
      <c r="E33" s="61">
        <v>5200</v>
      </c>
      <c r="F33" s="62">
        <f t="shared" si="3"/>
        <v>616.2962962962963</v>
      </c>
      <c r="G33" s="50"/>
    </row>
    <row r="34" spans="1:7" s="11" customFormat="1" x14ac:dyDescent="0.25">
      <c r="A34" s="120"/>
      <c r="B34" s="104" t="s">
        <v>70</v>
      </c>
      <c r="C34" s="66"/>
      <c r="D34" s="58"/>
      <c r="E34" s="147">
        <f>E35+E37</f>
        <v>455</v>
      </c>
      <c r="F34" s="59"/>
      <c r="G34" s="98"/>
    </row>
    <row r="35" spans="1:7" s="11" customFormat="1" x14ac:dyDescent="0.25">
      <c r="A35" s="51"/>
      <c r="B35" s="105" t="s">
        <v>71</v>
      </c>
      <c r="C35" s="65" t="s">
        <v>12</v>
      </c>
      <c r="D35" s="53">
        <v>214</v>
      </c>
      <c r="E35" s="53">
        <v>242</v>
      </c>
      <c r="F35" s="54">
        <f t="shared" si="3"/>
        <v>113.08411214953271</v>
      </c>
      <c r="G35" s="55"/>
    </row>
    <row r="36" spans="1:7" s="11" customFormat="1" x14ac:dyDescent="0.25">
      <c r="A36" s="43"/>
      <c r="B36" s="106" t="s">
        <v>76</v>
      </c>
      <c r="C36" s="35" t="s">
        <v>12</v>
      </c>
      <c r="D36" s="5"/>
      <c r="E36" s="5">
        <v>28</v>
      </c>
      <c r="F36" s="7"/>
      <c r="G36" s="38"/>
    </row>
    <row r="37" spans="1:7" s="11" customFormat="1" x14ac:dyDescent="0.25">
      <c r="A37" s="43"/>
      <c r="B37" s="107" t="s">
        <v>72</v>
      </c>
      <c r="C37" s="35" t="s">
        <v>12</v>
      </c>
      <c r="D37" s="5">
        <v>198</v>
      </c>
      <c r="E37" s="5">
        <v>213</v>
      </c>
      <c r="F37" s="6">
        <f t="shared" si="3"/>
        <v>107.57575757575756</v>
      </c>
      <c r="G37" s="38"/>
    </row>
    <row r="38" spans="1:7" s="11" customFormat="1" x14ac:dyDescent="0.25">
      <c r="A38" s="60"/>
      <c r="B38" s="108" t="s">
        <v>76</v>
      </c>
      <c r="C38" s="67" t="s">
        <v>12</v>
      </c>
      <c r="D38" s="61"/>
      <c r="E38" s="61">
        <v>15</v>
      </c>
      <c r="F38" s="68"/>
      <c r="G38" s="50"/>
    </row>
    <row r="39" spans="1:7" s="11" customFormat="1" x14ac:dyDescent="0.25">
      <c r="A39" s="120"/>
      <c r="B39" s="104" t="s">
        <v>73</v>
      </c>
      <c r="C39" s="66"/>
      <c r="D39" s="58"/>
      <c r="E39" s="147">
        <f>E40+E43</f>
        <v>1571</v>
      </c>
      <c r="F39" s="59"/>
      <c r="G39" s="98"/>
    </row>
    <row r="40" spans="1:7" s="11" customFormat="1" x14ac:dyDescent="0.25">
      <c r="A40" s="51"/>
      <c r="B40" s="105" t="s">
        <v>80</v>
      </c>
      <c r="C40" s="65" t="s">
        <v>12</v>
      </c>
      <c r="D40" s="53">
        <v>392</v>
      </c>
      <c r="E40" s="53">
        <v>392</v>
      </c>
      <c r="F40" s="69">
        <f t="shared" ref="F40" si="4">E40/D40*100</f>
        <v>100</v>
      </c>
      <c r="G40" s="55"/>
    </row>
    <row r="41" spans="1:7" s="11" customFormat="1" x14ac:dyDescent="0.25">
      <c r="A41" s="43"/>
      <c r="B41" s="107" t="s">
        <v>81</v>
      </c>
      <c r="C41" s="35" t="s">
        <v>12</v>
      </c>
      <c r="D41" s="5"/>
      <c r="E41" s="5"/>
      <c r="F41" s="29"/>
      <c r="G41" s="38"/>
    </row>
    <row r="42" spans="1:7" s="11" customFormat="1" x14ac:dyDescent="0.25">
      <c r="A42" s="43"/>
      <c r="B42" s="106" t="s">
        <v>76</v>
      </c>
      <c r="C42" s="35" t="s">
        <v>12</v>
      </c>
      <c r="D42" s="5"/>
      <c r="E42" s="5"/>
      <c r="F42" s="29"/>
      <c r="G42" s="38"/>
    </row>
    <row r="43" spans="1:7" s="11" customFormat="1" x14ac:dyDescent="0.25">
      <c r="A43" s="43"/>
      <c r="B43" s="107" t="s">
        <v>74</v>
      </c>
      <c r="C43" s="35" t="s">
        <v>12</v>
      </c>
      <c r="D43" s="28">
        <v>1179</v>
      </c>
      <c r="E43" s="5">
        <v>1179</v>
      </c>
      <c r="F43" s="12">
        <f t="shared" ref="F43" si="5">E43/D43*100</f>
        <v>100</v>
      </c>
      <c r="G43" s="38"/>
    </row>
    <row r="44" spans="1:7" s="11" customFormat="1" x14ac:dyDescent="0.25">
      <c r="A44" s="60"/>
      <c r="B44" s="108" t="s">
        <v>76</v>
      </c>
      <c r="C44" s="67" t="s">
        <v>12</v>
      </c>
      <c r="D44" s="70">
        <v>61</v>
      </c>
      <c r="E44" s="61"/>
      <c r="F44" s="68"/>
      <c r="G44" s="50"/>
    </row>
    <row r="45" spans="1:7" s="4" customFormat="1" ht="15" x14ac:dyDescent="0.25">
      <c r="A45" s="120"/>
      <c r="B45" s="100" t="s">
        <v>21</v>
      </c>
      <c r="C45" s="56"/>
      <c r="D45" s="72"/>
      <c r="E45" s="149">
        <f>E46+E47</f>
        <v>1549</v>
      </c>
      <c r="F45" s="59"/>
      <c r="G45" s="98"/>
    </row>
    <row r="46" spans="1:7" s="4" customFormat="1" ht="15" x14ac:dyDescent="0.25">
      <c r="A46" s="51"/>
      <c r="B46" s="101" t="s">
        <v>22</v>
      </c>
      <c r="C46" s="52" t="s">
        <v>23</v>
      </c>
      <c r="D46" s="71">
        <v>250</v>
      </c>
      <c r="E46" s="71">
        <v>247</v>
      </c>
      <c r="F46" s="54">
        <f t="shared" ref="F46:F62" si="6">E46/D46*100</f>
        <v>98.8</v>
      </c>
      <c r="G46" s="55"/>
    </row>
    <row r="47" spans="1:7" s="4" customFormat="1" ht="15" x14ac:dyDescent="0.25">
      <c r="A47" s="43"/>
      <c r="B47" s="103" t="s">
        <v>24</v>
      </c>
      <c r="C47" s="34" t="s">
        <v>23</v>
      </c>
      <c r="D47" s="31">
        <v>1310</v>
      </c>
      <c r="E47" s="31">
        <v>1302</v>
      </c>
      <c r="F47" s="6">
        <f t="shared" si="6"/>
        <v>99.389312977099237</v>
      </c>
      <c r="G47" s="38"/>
    </row>
    <row r="48" spans="1:7" s="4" customFormat="1" ht="15" x14ac:dyDescent="0.25">
      <c r="A48" s="43"/>
      <c r="B48" s="109" t="s">
        <v>25</v>
      </c>
      <c r="C48" s="34" t="s">
        <v>26</v>
      </c>
      <c r="D48" s="31">
        <v>50</v>
      </c>
      <c r="E48" s="31">
        <v>55</v>
      </c>
      <c r="F48" s="6"/>
      <c r="G48" s="38"/>
    </row>
    <row r="49" spans="1:7" s="4" customFormat="1" ht="15" x14ac:dyDescent="0.25">
      <c r="A49" s="43"/>
      <c r="B49" s="103" t="s">
        <v>75</v>
      </c>
      <c r="C49" s="34" t="s">
        <v>23</v>
      </c>
      <c r="D49" s="31">
        <v>4000</v>
      </c>
      <c r="E49" s="31">
        <v>13200</v>
      </c>
      <c r="F49" s="6">
        <f t="shared" si="6"/>
        <v>330</v>
      </c>
      <c r="G49" s="38"/>
    </row>
    <row r="50" spans="1:7" s="4" customFormat="1" ht="15" x14ac:dyDescent="0.25">
      <c r="A50" s="60"/>
      <c r="B50" s="102" t="s">
        <v>27</v>
      </c>
      <c r="C50" s="49" t="s">
        <v>8</v>
      </c>
      <c r="D50" s="73">
        <v>646.69306807196983</v>
      </c>
      <c r="E50" s="73">
        <v>1702.8110279161631</v>
      </c>
      <c r="F50" s="62">
        <f t="shared" si="6"/>
        <v>263.31054281946604</v>
      </c>
      <c r="G50" s="50"/>
    </row>
    <row r="51" spans="1:7" s="4" customFormat="1" ht="15" x14ac:dyDescent="0.25">
      <c r="A51" s="121">
        <v>2</v>
      </c>
      <c r="B51" s="110" t="s">
        <v>28</v>
      </c>
      <c r="C51" s="56"/>
      <c r="D51" s="72"/>
      <c r="E51" s="72"/>
      <c r="F51" s="59"/>
      <c r="G51" s="98"/>
    </row>
    <row r="52" spans="1:7" s="4" customFormat="1" ht="15" x14ac:dyDescent="0.25">
      <c r="A52" s="74"/>
      <c r="B52" s="111" t="s">
        <v>62</v>
      </c>
      <c r="C52" s="52" t="s">
        <v>12</v>
      </c>
      <c r="D52" s="75">
        <v>109.36</v>
      </c>
      <c r="E52" s="75">
        <v>105</v>
      </c>
      <c r="F52" s="69">
        <f t="shared" si="6"/>
        <v>96.013167520117051</v>
      </c>
      <c r="G52" s="55"/>
    </row>
    <row r="53" spans="1:7" s="4" customFormat="1" ht="15" x14ac:dyDescent="0.25">
      <c r="A53" s="42"/>
      <c r="B53" s="103" t="s">
        <v>63</v>
      </c>
      <c r="C53" s="34" t="s">
        <v>30</v>
      </c>
      <c r="D53" s="13">
        <v>20.69</v>
      </c>
      <c r="E53" s="13"/>
      <c r="F53" s="7"/>
      <c r="G53" s="38"/>
    </row>
    <row r="54" spans="1:7" s="4" customFormat="1" ht="15" x14ac:dyDescent="0.25">
      <c r="A54" s="42"/>
      <c r="B54" s="103" t="s">
        <v>64</v>
      </c>
      <c r="C54" s="34" t="s">
        <v>30</v>
      </c>
      <c r="D54" s="13">
        <v>88.67</v>
      </c>
      <c r="E54" s="13">
        <v>105</v>
      </c>
      <c r="F54" s="6">
        <f t="shared" si="6"/>
        <v>118.41660087966616</v>
      </c>
      <c r="G54" s="38"/>
    </row>
    <row r="55" spans="1:7" s="4" customFormat="1" ht="15" x14ac:dyDescent="0.25">
      <c r="A55" s="42"/>
      <c r="B55" s="103" t="s">
        <v>29</v>
      </c>
      <c r="C55" s="34" t="s">
        <v>12</v>
      </c>
      <c r="D55" s="6">
        <v>9728.6999999999989</v>
      </c>
      <c r="E55" s="6">
        <v>9728.6999999999989</v>
      </c>
      <c r="F55" s="12">
        <f t="shared" si="6"/>
        <v>100</v>
      </c>
      <c r="G55" s="38"/>
    </row>
    <row r="56" spans="1:7" s="4" customFormat="1" ht="15" x14ac:dyDescent="0.25">
      <c r="A56" s="42"/>
      <c r="B56" s="109" t="s">
        <v>83</v>
      </c>
      <c r="C56" s="34" t="s">
        <v>30</v>
      </c>
      <c r="D56" s="14">
        <v>1199.49</v>
      </c>
      <c r="E56" s="14">
        <v>1199.49</v>
      </c>
      <c r="F56" s="12">
        <f t="shared" si="6"/>
        <v>100</v>
      </c>
      <c r="G56" s="38"/>
    </row>
    <row r="57" spans="1:7" s="4" customFormat="1" ht="15" x14ac:dyDescent="0.25">
      <c r="A57" s="48"/>
      <c r="B57" s="112" t="s">
        <v>84</v>
      </c>
      <c r="C57" s="49" t="s">
        <v>30</v>
      </c>
      <c r="D57" s="78">
        <v>8529.2099999999991</v>
      </c>
      <c r="E57" s="78">
        <v>8529.2099999999991</v>
      </c>
      <c r="F57" s="79">
        <f t="shared" si="6"/>
        <v>100</v>
      </c>
      <c r="G57" s="50"/>
    </row>
    <row r="58" spans="1:7" s="4" customFormat="1" ht="15" x14ac:dyDescent="0.25">
      <c r="A58" s="121">
        <v>3</v>
      </c>
      <c r="B58" s="110" t="s">
        <v>31</v>
      </c>
      <c r="C58" s="56"/>
      <c r="D58" s="80"/>
      <c r="E58" s="80"/>
      <c r="F58" s="59"/>
      <c r="G58" s="98"/>
    </row>
    <row r="59" spans="1:7" s="4" customFormat="1" ht="15" x14ac:dyDescent="0.25">
      <c r="A59" s="51"/>
      <c r="B59" s="101" t="s">
        <v>32</v>
      </c>
      <c r="C59" s="52" t="s">
        <v>8</v>
      </c>
      <c r="D59" s="69">
        <v>24</v>
      </c>
      <c r="E59" s="69">
        <v>10</v>
      </c>
      <c r="F59" s="54">
        <f t="shared" si="6"/>
        <v>41.666666666666671</v>
      </c>
      <c r="G59" s="55"/>
    </row>
    <row r="60" spans="1:7" s="4" customFormat="1" ht="15" x14ac:dyDescent="0.25">
      <c r="A60" s="43"/>
      <c r="B60" s="103" t="s">
        <v>33</v>
      </c>
      <c r="C60" s="34" t="s">
        <v>30</v>
      </c>
      <c r="D60" s="5">
        <v>52</v>
      </c>
      <c r="E60" s="5">
        <v>30</v>
      </c>
      <c r="F60" s="6">
        <f t="shared" si="6"/>
        <v>57.692307692307686</v>
      </c>
      <c r="G60" s="38"/>
    </row>
    <row r="61" spans="1:7" s="4" customFormat="1" ht="15" x14ac:dyDescent="0.25">
      <c r="A61" s="43"/>
      <c r="B61" s="103" t="s">
        <v>85</v>
      </c>
      <c r="C61" s="34" t="s">
        <v>8</v>
      </c>
      <c r="D61" s="12"/>
      <c r="E61" s="12"/>
      <c r="F61" s="7"/>
      <c r="G61" s="38"/>
    </row>
    <row r="62" spans="1:7" s="4" customFormat="1" ht="15" x14ac:dyDescent="0.25">
      <c r="A62" s="43"/>
      <c r="B62" s="103" t="s">
        <v>34</v>
      </c>
      <c r="C62" s="34" t="s">
        <v>12</v>
      </c>
      <c r="D62" s="6">
        <v>20</v>
      </c>
      <c r="E62" s="12">
        <v>23</v>
      </c>
      <c r="F62" s="12">
        <f t="shared" si="6"/>
        <v>114.99999999999999</v>
      </c>
      <c r="G62" s="38"/>
    </row>
    <row r="63" spans="1:7" s="4" customFormat="1" ht="15" x14ac:dyDescent="0.25">
      <c r="A63" s="60"/>
      <c r="B63" s="102" t="s">
        <v>86</v>
      </c>
      <c r="C63" s="49" t="s">
        <v>30</v>
      </c>
      <c r="D63" s="62"/>
      <c r="E63" s="79"/>
      <c r="F63" s="68"/>
      <c r="G63" s="50"/>
    </row>
    <row r="64" spans="1:7" s="15" customFormat="1" x14ac:dyDescent="0.25">
      <c r="A64" s="122">
        <v>4</v>
      </c>
      <c r="B64" s="113" t="s">
        <v>35</v>
      </c>
      <c r="C64" s="84"/>
      <c r="D64" s="85"/>
      <c r="E64" s="85"/>
      <c r="F64" s="59"/>
      <c r="G64" s="98"/>
    </row>
    <row r="65" spans="1:8" s="11" customFormat="1" x14ac:dyDescent="0.25">
      <c r="A65" s="81"/>
      <c r="B65" s="114" t="s">
        <v>36</v>
      </c>
      <c r="C65" s="82" t="s">
        <v>12</v>
      </c>
      <c r="D65" s="83">
        <v>158.19999999999999</v>
      </c>
      <c r="E65" s="83">
        <v>158.19999999999999</v>
      </c>
      <c r="F65" s="69">
        <f t="shared" ref="F65:F66" si="7">E65/D65*100</f>
        <v>100</v>
      </c>
      <c r="G65" s="55"/>
    </row>
    <row r="66" spans="1:8" s="15" customFormat="1" x14ac:dyDescent="0.25">
      <c r="A66" s="86"/>
      <c r="B66" s="115" t="s">
        <v>37</v>
      </c>
      <c r="C66" s="87" t="s">
        <v>30</v>
      </c>
      <c r="D66" s="88">
        <v>158.19999999999999</v>
      </c>
      <c r="E66" s="88">
        <v>158.19999999999999</v>
      </c>
      <c r="F66" s="79">
        <f t="shared" si="7"/>
        <v>100</v>
      </c>
      <c r="G66" s="50"/>
    </row>
    <row r="67" spans="1:8" s="4" customFormat="1" ht="15" x14ac:dyDescent="0.25">
      <c r="A67" s="123" t="s">
        <v>38</v>
      </c>
      <c r="B67" s="100" t="s">
        <v>39</v>
      </c>
      <c r="C67" s="56"/>
      <c r="D67" s="89"/>
      <c r="E67" s="89"/>
      <c r="F67" s="59"/>
      <c r="G67" s="98"/>
    </row>
    <row r="68" spans="1:8" s="16" customFormat="1" ht="15" x14ac:dyDescent="0.25">
      <c r="A68" s="123" t="s">
        <v>40</v>
      </c>
      <c r="B68" s="116" t="s">
        <v>41</v>
      </c>
      <c r="C68" s="90"/>
      <c r="D68" s="91"/>
      <c r="E68" s="91"/>
      <c r="F68" s="59"/>
      <c r="G68" s="99"/>
    </row>
    <row r="69" spans="1:8" s="4" customFormat="1" ht="15" x14ac:dyDescent="0.25">
      <c r="A69" s="51">
        <v>1</v>
      </c>
      <c r="B69" s="101" t="s">
        <v>42</v>
      </c>
      <c r="C69" s="52" t="s">
        <v>43</v>
      </c>
      <c r="D69" s="69">
        <v>784</v>
      </c>
      <c r="E69" s="69">
        <v>789</v>
      </c>
      <c r="F69" s="54">
        <f>E69/D69*100</f>
        <v>100.63775510204083</v>
      </c>
      <c r="G69" s="55"/>
    </row>
    <row r="70" spans="1:8" s="4" customFormat="1" ht="15" x14ac:dyDescent="0.25">
      <c r="A70" s="43">
        <v>2</v>
      </c>
      <c r="B70" s="103" t="s">
        <v>44</v>
      </c>
      <c r="C70" s="34"/>
      <c r="D70" s="12"/>
      <c r="E70" s="12"/>
      <c r="F70" s="6"/>
      <c r="G70" s="38"/>
    </row>
    <row r="71" spans="1:8" s="4" customFormat="1" ht="15" x14ac:dyDescent="0.25">
      <c r="A71" s="43"/>
      <c r="B71" s="103" t="s">
        <v>45</v>
      </c>
      <c r="C71" s="34" t="s">
        <v>46</v>
      </c>
      <c r="D71" s="12">
        <v>1051</v>
      </c>
      <c r="E71" s="12">
        <v>1060</v>
      </c>
      <c r="F71" s="6">
        <f t="shared" ref="F71:F72" si="8">E71/D71*100</f>
        <v>100.85632730732637</v>
      </c>
      <c r="G71" s="38"/>
      <c r="H71" s="150"/>
    </row>
    <row r="72" spans="1:8" s="4" customFormat="1" ht="15" x14ac:dyDescent="0.25">
      <c r="A72" s="60"/>
      <c r="B72" s="102" t="s">
        <v>47</v>
      </c>
      <c r="C72" s="49" t="s">
        <v>30</v>
      </c>
      <c r="D72" s="79">
        <v>887</v>
      </c>
      <c r="E72" s="79">
        <v>635</v>
      </c>
      <c r="F72" s="62">
        <f t="shared" si="8"/>
        <v>71.589627959413761</v>
      </c>
      <c r="G72" s="50"/>
    </row>
    <row r="73" spans="1:8" s="16" customFormat="1" ht="15" x14ac:dyDescent="0.25">
      <c r="A73" s="123" t="s">
        <v>48</v>
      </c>
      <c r="B73" s="100" t="s">
        <v>49</v>
      </c>
      <c r="C73" s="56"/>
      <c r="D73" s="92"/>
      <c r="E73" s="92"/>
      <c r="F73" s="59"/>
      <c r="G73" s="99"/>
    </row>
    <row r="74" spans="1:8" s="4" customFormat="1" ht="15" x14ac:dyDescent="0.25">
      <c r="A74" s="51">
        <v>1</v>
      </c>
      <c r="B74" s="101" t="s">
        <v>50</v>
      </c>
      <c r="C74" s="52" t="s">
        <v>51</v>
      </c>
      <c r="D74" s="53">
        <v>8090</v>
      </c>
      <c r="E74" s="53">
        <v>8606</v>
      </c>
      <c r="F74" s="54">
        <f t="shared" ref="F74" si="9">E74/D74*100</f>
        <v>106.37824474660074</v>
      </c>
      <c r="G74" s="55"/>
    </row>
    <row r="75" spans="1:8" s="4" customFormat="1" ht="15" hidden="1" x14ac:dyDescent="0.25">
      <c r="A75" s="43">
        <v>2</v>
      </c>
      <c r="B75" s="103" t="s">
        <v>52</v>
      </c>
      <c r="C75" s="36" t="s">
        <v>26</v>
      </c>
      <c r="D75" s="17"/>
      <c r="E75" s="17"/>
      <c r="F75" s="6"/>
      <c r="G75" s="38"/>
    </row>
    <row r="76" spans="1:8" s="4" customFormat="1" ht="15" hidden="1" x14ac:dyDescent="0.25">
      <c r="A76" s="60">
        <v>3</v>
      </c>
      <c r="B76" s="102" t="s">
        <v>53</v>
      </c>
      <c r="C76" s="49" t="s">
        <v>54</v>
      </c>
      <c r="D76" s="61"/>
      <c r="E76" s="61"/>
      <c r="F76" s="62"/>
      <c r="G76" s="93"/>
    </row>
    <row r="77" spans="1:8" s="16" customFormat="1" ht="15" x14ac:dyDescent="0.25">
      <c r="A77" s="123" t="s">
        <v>55</v>
      </c>
      <c r="B77" s="100" t="s">
        <v>56</v>
      </c>
      <c r="C77" s="96"/>
      <c r="D77" s="97"/>
      <c r="E77" s="97"/>
      <c r="F77" s="59"/>
      <c r="G77" s="99"/>
    </row>
    <row r="78" spans="1:8" s="18" customFormat="1" x14ac:dyDescent="0.25">
      <c r="A78" s="94">
        <v>1</v>
      </c>
      <c r="B78" s="117" t="s">
        <v>57</v>
      </c>
      <c r="C78" s="52" t="s">
        <v>58</v>
      </c>
      <c r="D78" s="23">
        <v>1700</v>
      </c>
      <c r="E78" s="23">
        <v>2169</v>
      </c>
      <c r="F78" s="54">
        <f t="shared" ref="F78:F80" si="10">E78/D78*100</f>
        <v>127.58823529411765</v>
      </c>
      <c r="G78" s="95"/>
    </row>
    <row r="79" spans="1:8" s="18" customFormat="1" ht="16.5" customHeight="1" x14ac:dyDescent="0.25">
      <c r="A79" s="44">
        <v>2</v>
      </c>
      <c r="B79" s="118" t="s">
        <v>59</v>
      </c>
      <c r="C79" s="34" t="s">
        <v>30</v>
      </c>
      <c r="D79" s="23">
        <v>267</v>
      </c>
      <c r="E79" s="23">
        <v>93</v>
      </c>
      <c r="F79" s="6">
        <f t="shared" si="10"/>
        <v>34.831460674157306</v>
      </c>
      <c r="G79" s="39"/>
    </row>
    <row r="80" spans="1:8" s="4" customFormat="1" ht="15" x14ac:dyDescent="0.25">
      <c r="A80" s="43">
        <v>3</v>
      </c>
      <c r="B80" s="103" t="s">
        <v>60</v>
      </c>
      <c r="C80" s="34" t="s">
        <v>30</v>
      </c>
      <c r="D80" s="23">
        <v>32</v>
      </c>
      <c r="E80" s="23">
        <v>174</v>
      </c>
      <c r="F80" s="6">
        <f t="shared" si="10"/>
        <v>543.75</v>
      </c>
      <c r="G80" s="38"/>
    </row>
    <row r="81" spans="1:7" s="4" customFormat="1" ht="15" x14ac:dyDescent="0.25">
      <c r="A81" s="43">
        <v>4</v>
      </c>
      <c r="B81" s="103" t="s">
        <v>61</v>
      </c>
      <c r="C81" s="34" t="s">
        <v>26</v>
      </c>
      <c r="D81" s="24">
        <v>15.71</v>
      </c>
      <c r="E81" s="33">
        <v>4.29</v>
      </c>
      <c r="F81" s="6"/>
      <c r="G81" s="40"/>
    </row>
    <row r="82" spans="1:7" ht="16.5" thickBot="1" x14ac:dyDescent="0.3">
      <c r="A82" s="45"/>
      <c r="B82" s="119"/>
      <c r="C82" s="37"/>
      <c r="D82" s="25"/>
      <c r="E82" s="25"/>
      <c r="F82" s="30"/>
      <c r="G82" s="41"/>
    </row>
    <row r="83" spans="1:7" ht="17.25" thickTop="1" x14ac:dyDescent="0.25">
      <c r="A83" s="19"/>
      <c r="B83" s="18"/>
      <c r="C83" s="20"/>
    </row>
    <row r="84" spans="1:7" ht="16.5" x14ac:dyDescent="0.25">
      <c r="A84" s="19"/>
      <c r="B84" s="21"/>
      <c r="C84" s="20"/>
      <c r="D84" s="153"/>
      <c r="E84" s="153"/>
    </row>
    <row r="85" spans="1:7" ht="16.5" x14ac:dyDescent="0.25">
      <c r="A85" s="19"/>
      <c r="B85" s="21"/>
      <c r="C85" s="20"/>
      <c r="D85" s="154"/>
      <c r="E85" s="154"/>
    </row>
    <row r="86" spans="1:7" ht="16.5" x14ac:dyDescent="0.25">
      <c r="A86" s="19"/>
      <c r="B86" s="21"/>
      <c r="C86" s="20"/>
    </row>
    <row r="87" spans="1:7" ht="16.5" x14ac:dyDescent="0.25">
      <c r="A87" s="19"/>
      <c r="B87" s="21"/>
      <c r="C87" s="20"/>
    </row>
  </sheetData>
  <mergeCells count="12">
    <mergeCell ref="D84:E84"/>
    <mergeCell ref="D85:E85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53" right="0.34" top="0.78740157480314998" bottom="0.6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BIA</vt:lpstr>
      <vt:lpstr>Ngọk Tụ</vt:lpstr>
      <vt:lpstr>'Ngọk Tụ'!Print_Area</vt:lpstr>
      <vt:lpstr>'Ngọk Tụ'!Print_Titles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VNN.R9</cp:lastModifiedBy>
  <cp:lastPrinted>2025-09-24T06:58:32Z</cp:lastPrinted>
  <dcterms:created xsi:type="dcterms:W3CDTF">2022-11-29T08:58:28Z</dcterms:created>
  <dcterms:modified xsi:type="dcterms:W3CDTF">2025-09-25T06:54:16Z</dcterms:modified>
</cp:coreProperties>
</file>