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ropbox\2. NAM 2026\Ky hop chuyen de 9.2026\"/>
    </mc:Choice>
  </mc:AlternateContent>
  <bookViews>
    <workbookView xWindow="-105" yWindow="-105" windowWidth="19425" windowHeight="10305"/>
  </bookViews>
  <sheets>
    <sheet name="PL TH" sheetId="5" r:id="rId1"/>
    <sheet name="PL su nghiep" sheetId="6" r:id="rId2"/>
    <sheet name="PL Danh muc du an" sheetId="4" r:id="rId3"/>
  </sheets>
  <definedNames>
    <definedName name="_xlnm.Print_Titles" localSheetId="2">'PL Danh muc du an'!$5:$6</definedName>
    <definedName name="_xlnm.Print_Titles" localSheetId="1">'PL su nghiep'!$5:$6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5" l="1"/>
  <c r="E12" i="5"/>
  <c r="F12" i="5"/>
  <c r="C12" i="5"/>
  <c r="C13" i="5"/>
  <c r="A10" i="5"/>
  <c r="A11" i="5"/>
  <c r="G7" i="5"/>
  <c r="A9" i="5"/>
  <c r="D7" i="5" l="1"/>
  <c r="D6" i="5" s="1"/>
  <c r="C10" i="5"/>
  <c r="C11" i="5"/>
  <c r="F7" i="5"/>
  <c r="F6" i="5" s="1"/>
  <c r="C9" i="5"/>
  <c r="E30" i="6"/>
  <c r="E27" i="6" s="1"/>
  <c r="F30" i="6"/>
  <c r="F27" i="6" s="1"/>
  <c r="G30" i="6"/>
  <c r="G27" i="6" s="1"/>
  <c r="D31" i="6"/>
  <c r="D30" i="6" s="1"/>
  <c r="D27" i="6" s="1"/>
  <c r="E12" i="6" l="1"/>
  <c r="G12" i="6"/>
  <c r="E24" i="6"/>
  <c r="F24" i="6"/>
  <c r="G24" i="6"/>
  <c r="D26" i="6"/>
  <c r="D25" i="6"/>
  <c r="E19" i="6"/>
  <c r="F19" i="6"/>
  <c r="G19" i="6"/>
  <c r="D20" i="6"/>
  <c r="D21" i="6"/>
  <c r="E16" i="6"/>
  <c r="F16" i="6"/>
  <c r="G16" i="6"/>
  <c r="D17" i="6"/>
  <c r="E14" i="6"/>
  <c r="G14" i="6"/>
  <c r="F14" i="6"/>
  <c r="D15" i="6"/>
  <c r="D14" i="6" s="1"/>
  <c r="D13" i="6"/>
  <c r="D12" i="6" s="1"/>
  <c r="E9" i="6"/>
  <c r="G9" i="6"/>
  <c r="D10" i="6"/>
  <c r="F11" i="6"/>
  <c r="D11" i="6" l="1"/>
  <c r="D9" i="6" s="1"/>
  <c r="G8" i="6"/>
  <c r="G7" i="6" s="1"/>
  <c r="D24" i="6"/>
  <c r="E8" i="6"/>
  <c r="E7" i="6" s="1"/>
  <c r="D19" i="6"/>
  <c r="F12" i="6"/>
  <c r="F9" i="6"/>
  <c r="F8" i="6" l="1"/>
  <c r="F7" i="6" s="1"/>
  <c r="C8" i="5"/>
  <c r="C7" i="5" s="1"/>
  <c r="C6" i="5" s="1"/>
  <c r="E7" i="5"/>
  <c r="E6" i="5" s="1"/>
  <c r="H15" i="4"/>
  <c r="H13" i="4"/>
  <c r="H12" i="4"/>
  <c r="I14" i="4"/>
  <c r="J14" i="4"/>
  <c r="K14" i="4"/>
  <c r="G14" i="4"/>
  <c r="G11" i="4"/>
  <c r="H14" i="4" l="1"/>
  <c r="G10" i="4"/>
  <c r="G8" i="4" s="1"/>
  <c r="D18" i="6"/>
  <c r="D16" i="6" s="1"/>
  <c r="D8" i="6" s="1"/>
  <c r="D7" i="6" s="1"/>
  <c r="J11" i="4" l="1"/>
  <c r="I11" i="4"/>
  <c r="J10" i="4" l="1"/>
  <c r="I10" i="4"/>
  <c r="H11" i="4"/>
  <c r="K11" i="4"/>
  <c r="K10" i="4" s="1"/>
  <c r="H10" i="4" l="1"/>
  <c r="H8" i="4" l="1"/>
  <c r="I8" i="4"/>
  <c r="J8" i="4"/>
  <c r="K8" i="4"/>
</calcChain>
</file>

<file path=xl/sharedStrings.xml><?xml version="1.0" encoding="utf-8"?>
<sst xmlns="http://schemas.openxmlformats.org/spreadsheetml/2006/main" count="124" uniqueCount="97">
  <si>
    <t>TT</t>
  </si>
  <si>
    <t>I</t>
  </si>
  <si>
    <t>II</t>
  </si>
  <si>
    <t>Tổng cộng</t>
  </si>
  <si>
    <t>2.1</t>
  </si>
  <si>
    <t>Ghi chú</t>
  </si>
  <si>
    <t>2.3</t>
  </si>
  <si>
    <t>Nội dung 10: 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</si>
  <si>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Nội dung 02: Đào tạo, bồi dưỡng; tập huấn nâng cao chất lượng lao động cho ngành nông nghiệp để hình thành đội ngũ nông dân chuyên nghiệp, có tri thức, tay nghề cao, đáp ứng yêu cầu về xây dựng nông nghiệp thông minh, nông nghiệp hữu cơ, nông nghiệp xanh, bền vững, thích ứng với biến đổi khí hậu. Tập trung, ưu tiên cho lao động trên địa bàn các xã, thôn đặc biệt khó khăn, vùng đồng bào DTTS&amp;MN, an toàn khu, biên giới và hải đảo</t>
  </si>
  <si>
    <t>Nội dung 04: 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t>
  </si>
  <si>
    <t>Nội dung 04: 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</si>
  <si>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Nội dung 01: Biểu dương, tôn vinh điển hình tiên tiến; phát huy vai trò của người có uy tín, chức sắc, chức việc tôn giáo, đồng bào DTTS và người dân sinh sống trên địa bàn</t>
  </si>
  <si>
    <t>ĐVT: Triệu đồng</t>
  </si>
  <si>
    <t xml:space="preserve">HỢP PHẦN THỨ NHẤT: CÁC NỘI DUNG CHUNG THỰC HIỆN TRÊN ĐỊA BÀN </t>
  </si>
  <si>
    <t xml:space="preserve">Nội dung 09: Hiện đại hóa hệ thống truyền thanh xã để cung cấp thông tin thiết yếu đến người dân (bao gồm thiết lập mới đài truyền thanh xã; nâng cấp hoạt động của đài truyền thanh xã; mở rộng cụm thu phát thanh ứng dụng công nghệ thông tin - viễn thông đối với các thôn). Tập trung, ưu tiên hỗ trợ đầu tư cho các xã, thôn đặc biệt khó khăn, vùng đồng bào DTTS&amp;MN, an toàn khu, biên giới và hải đảo; </t>
  </si>
  <si>
    <t>STT</t>
  </si>
  <si>
    <t>Chủ đầu tư</t>
  </si>
  <si>
    <t>Quy mô</t>
  </si>
  <si>
    <t xml:space="preserve">Tên dự án </t>
  </si>
  <si>
    <t xml:space="preserve">Địa điểm </t>
  </si>
  <si>
    <t>Ngân sách Trung ương</t>
  </si>
  <si>
    <t>Ngân sách cấp Tỉnh</t>
  </si>
  <si>
    <t xml:space="preserve">Ngân sách cấp xã </t>
  </si>
  <si>
    <t xml:space="preserve">Thời gian thực hiện </t>
  </si>
  <si>
    <t>11=12+13+14+15</t>
  </si>
  <si>
    <t>B</t>
  </si>
  <si>
    <t xml:space="preserve">Nội dung 01: </t>
  </si>
  <si>
    <t xml:space="preserve">thôn Đăk Nu </t>
  </si>
  <si>
    <t>Đường đi khu sản xuất thôn Đăk Nu (đoạn qua suối Đăk Hiêm)</t>
  </si>
  <si>
    <t>Cống thoát nước và đường hai đầu cống</t>
  </si>
  <si>
    <t xml:space="preserve"> Nhà học 02 phòng và hạng mục phụ trợ</t>
  </si>
  <si>
    <t xml:space="preserve">Nội dung thành phần 01: Quy hoạch </t>
  </si>
  <si>
    <t>Đơn vị: Triệu đồng</t>
  </si>
  <si>
    <t xml:space="preserve">Nội dung 05: </t>
  </si>
  <si>
    <t xml:space="preserve">Tổng số </t>
  </si>
  <si>
    <t>A</t>
  </si>
  <si>
    <t>Trung tâm cung ứng dịch vụ công ích xã</t>
  </si>
  <si>
    <t>Đường GTNT B loại dài khoảng 610m</t>
  </si>
  <si>
    <t>2026-2027</t>
  </si>
  <si>
    <t>Kế hoạch vốn đầu tư năm 2026</t>
  </si>
  <si>
    <t xml:space="preserve">TT </t>
  </si>
  <si>
    <t>TỔNG SỐ</t>
  </si>
  <si>
    <t>Phòng Kinh tế xã</t>
  </si>
  <si>
    <t>Phòng Văn hóa - Xã hội xã</t>
  </si>
  <si>
    <t xml:space="preserve">Trung tâm cung ứng dịch vụ công xã </t>
  </si>
  <si>
    <t xml:space="preserve">Trạm Y tế xã </t>
  </si>
  <si>
    <t>Đơn vị</t>
  </si>
  <si>
    <t>Kế hoạch vốn đầu tư công năm 2026</t>
  </si>
  <si>
    <t>NSTW</t>
  </si>
  <si>
    <t>NS tỉnh</t>
  </si>
  <si>
    <t>Kinh phí chi thường xuyên năm 2026</t>
  </si>
  <si>
    <t>Nội dung thành phần 02: Phát triển hạ tầng kinh tế - xã hội nông thôn toàn diện, đồng bộ, hiện đại, kết nối hiệu quả với đô thị và thích ứng với biến đổi khí hậu</t>
  </si>
  <si>
    <t xml:space="preserve">HỢP PHẦN THỨ NHẤT:  </t>
  </si>
  <si>
    <t>NỘI DUNG THÀNH PHẦN CỦA CHƯƠNG TRÌNH</t>
  </si>
  <si>
    <t>NS cấp xã</t>
  </si>
  <si>
    <t>TỔNG CỘNG (A+B)</t>
  </si>
  <si>
    <t>III</t>
  </si>
  <si>
    <t>IV</t>
  </si>
  <si>
    <t xml:space="preserve">Nội dung thành phần 05: Nâng cao chất lượng dịch vụ hành chính công, trợ giúp pháp lý và thúc đẩy bình đẳng giới </t>
  </si>
  <si>
    <t>V</t>
  </si>
  <si>
    <t xml:space="preserve">Nội dung thành phần 07: Xây dựng môi trường và cảnh quan nông thôn sáng, xanh, sạch, đẹp, an toàn và thích ứng với biến đổi khí hậu; tăng cường công tác bảo đảm an toàn thực phẩm tại khu vực nông thôn </t>
  </si>
  <si>
    <t>VI</t>
  </si>
  <si>
    <t xml:space="preserve">Nội dung thành phần 08: Phát huy vai trò của Mặt trận Tổ quốc Việt Nam và các tổ chức chính trị - xã hội trong xây dựng nông thôn mới, giảm nghèo bền vững và phát triển kinh tế xã hội vùng đồng bào DTTS&amp;MN </t>
  </si>
  <si>
    <t>VII</t>
  </si>
  <si>
    <t>Nội dung thành phần 09: Bảo đảm quốc phòng, an ninh và trật tự an toàn xã hội</t>
  </si>
  <si>
    <t xml:space="preserve">Nội dung thành phần 10: Nâng cao năng lực, truyền thông, giám sát, đánh giá; triển khai hiệu quả phong trào thi đua về xây dựng nông thôn mới, giảm nghèo bền vững và phát triển kinh tế - xã hội vùng đồng bào DTTS&amp;MN </t>
  </si>
  <si>
    <t xml:space="preserve">HỢP PHẦN THỨ HAI: CÁC NỘI DUNG ĐẶC THÙ PHÁT TRIỂN KINH TẾ - XÃ HỘI VÙNG ĐỒNG BÀO DTTS&amp;MN </t>
  </si>
  <si>
    <t>Nội dung thành phần 02: Hỗ trợ phát triển sản xuất, tạo sinh kế và nâng cao thu nhập cho người dân vùng đồng bào dân tộc thiểu số và miền núi</t>
  </si>
  <si>
    <t xml:space="preserve">Nội dung thành phần 03: Phát triển nguồn nhân lực vùng đồng bào dân tộc thiểu số và miền núi </t>
  </si>
  <si>
    <t>Nội dung thành phần 05. Công tác truyền thông, tuyên truyền; ứng dụng công nghệ thông tin, chuyển đổi số  hỗ trợ phát triển kinh tế - xã hội vùng đồng bào DTTS&amp;MN</t>
  </si>
  <si>
    <t xml:space="preserve"> ĐVT: Triệu đồng</t>
  </si>
  <si>
    <t xml:space="preserve">Nội dung thành phần 02: Phát triển hạ tầng kinh tế - xã hội nông thôn toàn diện, đồng bộ, hiện đại, kết nối hiệu quả với đô thị và thích ứng với biến đổi khí hậu </t>
  </si>
  <si>
    <t>PHÂN BỔ KẾ HOẠCH VỐN ĐẦU TƯ CÔNG VÀ KINH PHÍ THƯỜNG XUYÊN NĂM 2026 THỰC HIỆN CHƯƠNG TRÌNH MỤC TIÊU QUỐC GIA XÂY DỰNG NÔNG THÔN MỚI, GIẢM NGHÈO BỀN VỮNG VÀ PHÁT TRIỂN KINH TẾ - XÃ HỘI VÙNG ĐỒNG BÀO DÂN TỘC THIỂU SỐ VÀ MIỀN NÚI  TRÊN ĐỊA BÀN XÃ NGỌK TỤ</t>
  </si>
  <si>
    <t>DỰ TOÁN KINH PHÍ CHI THƯỜNG XUYÊN NĂM 2026 THỰC HIỆN CÁC DỰ ÁN THÀNH PHẦN THUỘC CHƯƠNG TRÌNH MỤC TIÊU QUỐC GIA XÂY DỰNG NÔNG THÔN MỚI, GIẢM NGHÈO BỀN VỮNG  VÀ PHÁT TRIỂN KINH TẾ - XÃ HỘI VÙNG ĐỒNG BÀO DÂN TỘC THIỂU SỐ VÀ MIỀN NÚI  TRÊN ĐỊA BÀN XÃ NGỌK TỤ</t>
  </si>
  <si>
    <t>Đơn vị thực hiện</t>
  </si>
  <si>
    <t>Nội dung 11: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an toàn khu, biên giới và hải đảo</t>
  </si>
  <si>
    <t xml:space="preserve">Nội dung thành phần 03: Phát triển kinh tế nông thôn theo hướng sinh thái, hiện đại, tích hợp đa giá trị và đáp ứng nhu cầu thị trường </t>
  </si>
  <si>
    <t xml:space="preserve">Nội dung thành phần 04: Phát triển nguồn nhân lực và hỗ trợ tạo việc làm bền vững </t>
  </si>
  <si>
    <t>Phòng Văn hóa - Xã hội</t>
  </si>
  <si>
    <t>Nội dung 01: Đào tạo, bồi dưỡng, tập huấn cho đội ngũ cán bộ, công chức, viên chức xã đáp ứng yêu cầu quản lý hành chính công hiện đại và phát triển nông thôn bền vững. Tổ chức đào tạo, bồi dưỡng, tập huấn kiến thức chuyên môn, kỹ năng quản lý hành chính, quản lý kinh tế - xã hội chuyên sâu, tư duy phát triển tích hợp và đổi mới sáng tạo, phù hợp mô hình chính quyền địa phương hai cấp</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</si>
  <si>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</si>
  <si>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Trạm Y tế xã</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</si>
  <si>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t>
  </si>
  <si>
    <t>Nội dung 04: Tổ chức triển khai hiệu quả phong trào thi đua “Cả nước thực hiện xây dựng nông thôn mới, giảm nghèo bền vững và phát triển kinh tế - xã hội vùng đồng bào DTTS&amp;MN” do Thủ tướng Chính phủ phát động</t>
  </si>
  <si>
    <t>PHỤ LỤC 03</t>
  </si>
  <si>
    <t>DANH MỤC DỰ ÁN ĐẦU TƯ CÔNG NĂM 2026 THỰC HIỆN CHƯƠNG TRÌNH MỤC TIÊU QUỐC GIA XÂY DỰNG NÔNG THÔN MỚI, GIẢM NGHÈO BỀN VỮNG VÀ PHÁT TRIỂN KINH TẾ - XÃ HỘI VÙNG ĐỒNG BÀO DÂN TỘC THIỂU SỐ VÀ MIỀN NÚI  TRÊN ĐỊA BÀN XÃ NGỌK TỤ</t>
  </si>
  <si>
    <t>Đường đi khu sản xuất Đăk Kon (nhà ông A Đê đến đất ruộng ông A Blék)</t>
  </si>
  <si>
    <t>Trung tâm cung ứng dịch vụ công xã</t>
  </si>
  <si>
    <t>Trường mầm non Sao Mai (điểm trường thôn Đăk Nu); Hạng mục: Nhà học 02 phòng  và các hạng mục phụ trợ</t>
  </si>
  <si>
    <t>Tổng mức đầu tư</t>
  </si>
  <si>
    <t>Phụ lục 01 TỔNG HỢP</t>
  </si>
  <si>
    <t>PHỤ LỤC 02</t>
  </si>
  <si>
    <t>Ngân sách tỉnh</t>
  </si>
  <si>
    <t xml:space="preserve">Ngân sách  xã </t>
  </si>
  <si>
    <t xml:space="preserve"> thôn Đăk Pung</t>
  </si>
  <si>
    <t>Thôn Đăk Nu</t>
  </si>
  <si>
    <t>(Kèm theo Nghị quyết số:         /NQ-HĐND ngày        /      /2026 của Hội đồng nhân dân xã Ngọk Tụ)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</si>
</sst>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_(* #,##0.00_);_(* \(#,##0.00\);_(* &quot;-&quot;??_);_(@_)"/>
    <numFmt numFmtId="165" formatCode="#.##0"/>
    <numFmt numFmtId="166" formatCode="#"/>
    <numFmt numFmtId="167" formatCode="_-* #,##0_-;\-* #,##0_-;_-* &quot;-&quot;??_-;_-@_-"/>
    <numFmt numFmtId="168" formatCode="_-* #.##0.00\ _₫_-;\-* #.##0.00\ _₫_-;_-* &quot;-&quot;??\ _₫_-;_-@_-"/>
    <numFmt numFmtId="169" formatCode="_-* #,##0.0\ _₫_-;\-* #,##0.0\ _₫_-;_-* &quot;-&quot;??\ _₫_-;_-@_-"/>
    <numFmt numFmtId="170" formatCode="_-* #,##0\ _₫_-;\-* #,##0\ _₫_-;_-* &quot;-&quot;??\ _₫_-;_-@_-"/>
    <numFmt numFmtId="171" formatCode="0.0"/>
    <numFmt numFmtId="172" formatCode="_(* #,##0_);_(* \(#,##0\);_(* &quot;-&quot;??_);_(@_)"/>
  </numFmts>
  <fonts count="30">
    <font>
      <sz val="11"/>
      <color theme="1"/>
      <name val="Aptos Narrow"/>
      <family val="2"/>
      <scheme val="minor"/>
    </font>
    <font>
      <sz val="11"/>
      <color theme="1"/>
      <name val="Aptos Narrow"/>
      <family val="2"/>
      <charset val="163"/>
      <scheme val="minor"/>
    </font>
    <font>
      <sz val="11"/>
      <color theme="1"/>
      <name val="Aptos Narrow"/>
      <family val="2"/>
      <charset val="163"/>
      <scheme val="minor"/>
    </font>
    <font>
      <sz val="11"/>
      <name val="Times New Roman"/>
      <family val="1"/>
    </font>
    <font>
      <b/>
      <sz val="11"/>
      <name val="Times New Roman"/>
      <family val="1"/>
    </font>
    <font>
      <sz val="10"/>
      <name val="Arial"/>
      <family val="2"/>
    </font>
    <font>
      <sz val="11"/>
      <color theme="1"/>
      <name val="Aptos Narrow"/>
      <family val="2"/>
      <scheme val="minor"/>
    </font>
    <font>
      <sz val="12"/>
      <name val="Times New Roman"/>
      <family val="1"/>
    </font>
    <font>
      <sz val="11"/>
      <color indexed="8"/>
      <name val="Calibri"/>
      <family val="2"/>
    </font>
    <font>
      <i/>
      <sz val="10"/>
      <name val="Times New Roman"/>
      <family val="1"/>
    </font>
    <font>
      <sz val="10"/>
      <name val="Times New Roman"/>
      <family val="1"/>
    </font>
    <font>
      <b/>
      <i/>
      <sz val="11"/>
      <name val="Times New Roman"/>
      <family val="1"/>
      <charset val="163"/>
    </font>
    <font>
      <sz val="11"/>
      <name val="Times New Roman"/>
      <family val="1"/>
      <charset val="163"/>
    </font>
    <font>
      <i/>
      <sz val="11"/>
      <name val="Times New Roman"/>
      <family val="1"/>
      <charset val="163"/>
    </font>
    <font>
      <b/>
      <sz val="12"/>
      <name val="Times New Roman"/>
      <family val="1"/>
    </font>
    <font>
      <i/>
      <sz val="12"/>
      <name val="Times New Roman"/>
      <family val="1"/>
    </font>
    <font>
      <sz val="12"/>
      <color indexed="8"/>
      <name val="Times New Roman"/>
      <family val="1"/>
    </font>
    <font>
      <b/>
      <sz val="12"/>
      <color indexed="8"/>
      <name val="Times New Roman"/>
      <family val="1"/>
    </font>
    <font>
      <sz val="11"/>
      <color indexed="8"/>
      <name val="Times New Roman"/>
      <family val="1"/>
    </font>
    <font>
      <i/>
      <sz val="12"/>
      <color indexed="8"/>
      <name val="Times New Roman"/>
      <family val="1"/>
    </font>
    <font>
      <i/>
      <sz val="11"/>
      <color indexed="8"/>
      <name val="Times New Roman"/>
      <family val="1"/>
    </font>
    <font>
      <b/>
      <sz val="11"/>
      <color indexed="8"/>
      <name val="Times New Roman"/>
      <family val="1"/>
    </font>
    <font>
      <b/>
      <sz val="14"/>
      <color indexed="8"/>
      <name val="Times New Roman"/>
      <family val="1"/>
    </font>
    <font>
      <b/>
      <sz val="14"/>
      <name val="Times New Roman"/>
      <family val="1"/>
    </font>
    <font>
      <b/>
      <sz val="12.5"/>
      <name val="Times New Roman"/>
      <family val="1"/>
    </font>
    <font>
      <sz val="12.5"/>
      <name val="Times New Roman"/>
      <family val="1"/>
    </font>
    <font>
      <b/>
      <sz val="12"/>
      <name val="Times New Roman"/>
      <family val="1"/>
      <charset val="163"/>
    </font>
    <font>
      <sz val="12"/>
      <name val="Times New Roman"/>
      <family val="1"/>
      <charset val="163"/>
    </font>
    <font>
      <i/>
      <sz val="12"/>
      <name val="Times New Roman"/>
      <family val="1"/>
      <charset val="163"/>
    </font>
    <font>
      <b/>
      <i/>
      <sz val="1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style="thin">
        <color indexed="64"/>
      </top>
      <bottom/>
      <diagonal/>
    </border>
  </borders>
  <cellStyleXfs count="7">
    <xf numFmtId="0" fontId="0" fillId="0" borderId="0"/>
    <xf numFmtId="0" fontId="5" fillId="0" borderId="0"/>
    <xf numFmtId="43" fontId="6" fillId="0" borderId="0" applyFont="0" applyFill="0" applyBorder="0" applyAlignment="0" applyProtection="0"/>
    <xf numFmtId="168" fontId="2" fillId="0" borderId="0" applyFont="0" applyFill="0" applyBorder="0" applyAlignment="0" applyProtection="0"/>
    <xf numFmtId="164" fontId="8" fillId="0" borderId="0" applyFont="0" applyFill="0" applyBorder="0" applyAlignment="0" applyProtection="0"/>
    <xf numFmtId="168" fontId="1" fillId="0" borderId="0" applyFont="0" applyFill="0" applyBorder="0" applyAlignment="0" applyProtection="0"/>
    <xf numFmtId="0" fontId="6" fillId="0" borderId="0"/>
  </cellStyleXfs>
  <cellXfs count="117">
    <xf numFmtId="0" fontId="0" fillId="0" borderId="0" xfId="0"/>
    <xf numFmtId="167" fontId="3" fillId="0" borderId="1" xfId="2" applyNumberFormat="1" applyFont="1" applyFill="1" applyBorder="1" applyAlignment="1">
      <alignment vertical="center" wrapText="1"/>
    </xf>
    <xf numFmtId="167" fontId="3" fillId="0" borderId="1" xfId="2" applyNumberFormat="1" applyFont="1" applyFill="1" applyBorder="1" applyAlignment="1">
      <alignment horizontal="center" vertical="center" wrapText="1"/>
    </xf>
    <xf numFmtId="167" fontId="3" fillId="0" borderId="1" xfId="2" applyNumberFormat="1" applyFont="1" applyFill="1" applyBorder="1" applyAlignment="1">
      <alignment horizontal="center" vertical="center"/>
    </xf>
    <xf numFmtId="1" fontId="3" fillId="0" borderId="1" xfId="1"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0" xfId="0" applyFont="1"/>
    <xf numFmtId="165" fontId="3" fillId="0" borderId="1" xfId="0" applyNumberFormat="1" applyFont="1" applyBorder="1" applyAlignment="1">
      <alignment horizontal="justify"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xf numFmtId="166" fontId="4" fillId="0" borderId="1" xfId="0" applyNumberFormat="1" applyFont="1" applyBorder="1" applyAlignment="1">
      <alignment horizontal="center" vertical="center" wrapText="1"/>
    </xf>
    <xf numFmtId="165" fontId="4" fillId="0" borderId="1" xfId="0" applyNumberFormat="1" applyFont="1" applyBorder="1" applyAlignment="1">
      <alignment horizontal="justify" vertical="center" wrapText="1"/>
    </xf>
    <xf numFmtId="0" fontId="3" fillId="0" borderId="1" xfId="0" applyFont="1" applyBorder="1"/>
    <xf numFmtId="169" fontId="3" fillId="0" borderId="1" xfId="2" applyNumberFormat="1" applyFont="1" applyBorder="1"/>
    <xf numFmtId="0" fontId="12" fillId="0" borderId="0" xfId="0" applyFont="1"/>
    <xf numFmtId="0" fontId="11" fillId="0" borderId="0" xfId="0" applyFont="1" applyAlignment="1">
      <alignment vertical="center"/>
    </xf>
    <xf numFmtId="43" fontId="18" fillId="0" borderId="0" xfId="2" applyFont="1" applyFill="1"/>
    <xf numFmtId="43" fontId="21" fillId="0" borderId="0" xfId="2" applyFont="1" applyFill="1"/>
    <xf numFmtId="172" fontId="18" fillId="0" borderId="0" xfId="2" applyNumberFormat="1" applyFont="1" applyFill="1" applyAlignment="1">
      <alignment horizontal="center"/>
    </xf>
    <xf numFmtId="43" fontId="18" fillId="0" borderId="0" xfId="2" applyFont="1" applyFill="1" applyAlignment="1">
      <alignment horizontal="left"/>
    </xf>
    <xf numFmtId="172" fontId="17" fillId="0" borderId="1" xfId="2" applyNumberFormat="1" applyFont="1" applyFill="1" applyBorder="1" applyAlignment="1">
      <alignment vertical="center" wrapText="1"/>
    </xf>
    <xf numFmtId="43" fontId="17" fillId="0" borderId="1" xfId="2" applyFont="1" applyFill="1" applyBorder="1" applyAlignment="1">
      <alignment horizontal="center" vertical="center" wrapText="1"/>
    </xf>
    <xf numFmtId="172" fontId="16" fillId="0" borderId="1" xfId="2" applyNumberFormat="1" applyFont="1" applyFill="1" applyBorder="1" applyAlignment="1">
      <alignment horizontal="center" vertical="center"/>
    </xf>
    <xf numFmtId="43" fontId="7" fillId="0" borderId="1" xfId="2" applyFont="1" applyBorder="1" applyAlignment="1">
      <alignment horizontal="justify" vertical="center" wrapText="1"/>
    </xf>
    <xf numFmtId="43" fontId="14" fillId="0" borderId="1" xfId="2" applyFont="1" applyBorder="1" applyAlignment="1">
      <alignment horizontal="center" vertical="center" wrapText="1"/>
    </xf>
    <xf numFmtId="170" fontId="17" fillId="0" borderId="1" xfId="2" applyNumberFormat="1" applyFont="1" applyFill="1" applyBorder="1" applyAlignment="1">
      <alignment horizontal="center" vertical="center" wrapText="1"/>
    </xf>
    <xf numFmtId="170" fontId="16" fillId="0" borderId="1" xfId="2" applyNumberFormat="1" applyFont="1" applyFill="1" applyBorder="1" applyAlignment="1">
      <alignment horizontal="center" vertical="center" wrapText="1"/>
    </xf>
    <xf numFmtId="170" fontId="16" fillId="0" borderId="1" xfId="2" applyNumberFormat="1" applyFont="1" applyFill="1" applyBorder="1" applyAlignment="1">
      <alignment vertical="center"/>
    </xf>
    <xf numFmtId="165" fontId="4" fillId="0" borderId="1" xfId="0" applyNumberFormat="1" applyFont="1" applyBorder="1" applyAlignment="1">
      <alignment vertical="center" wrapText="1"/>
    </xf>
    <xf numFmtId="0" fontId="4" fillId="0" borderId="1" xfId="0" applyFont="1" applyBorder="1" applyAlignment="1">
      <alignment horizontal="left" vertical="center" wrapText="1"/>
    </xf>
    <xf numFmtId="165" fontId="7" fillId="0" borderId="0" xfId="6" applyNumberFormat="1" applyFont="1" applyAlignment="1">
      <alignment horizontal="left" vertical="center"/>
    </xf>
    <xf numFmtId="3" fontId="7" fillId="0" borderId="0" xfId="6" applyNumberFormat="1" applyFont="1" applyAlignment="1">
      <alignment horizontal="right" vertical="center"/>
    </xf>
    <xf numFmtId="165" fontId="7" fillId="0" borderId="0" xfId="6" applyNumberFormat="1" applyFont="1"/>
    <xf numFmtId="3" fontId="7" fillId="0" borderId="0" xfId="6" applyNumberFormat="1" applyFont="1" applyAlignment="1">
      <alignment horizontal="center" vertical="center"/>
    </xf>
    <xf numFmtId="3" fontId="24" fillId="0" borderId="1" xfId="6" applyNumberFormat="1" applyFont="1" applyBorder="1" applyAlignment="1">
      <alignment horizontal="center" vertical="center" wrapText="1"/>
    </xf>
    <xf numFmtId="3" fontId="14" fillId="0" borderId="1" xfId="6" applyNumberFormat="1" applyFont="1" applyBorder="1" applyAlignment="1">
      <alignment horizontal="center" vertical="center"/>
    </xf>
    <xf numFmtId="165" fontId="14" fillId="0" borderId="1" xfId="6" applyNumberFormat="1" applyFont="1" applyBorder="1" applyAlignment="1">
      <alignment horizontal="center" vertical="center"/>
    </xf>
    <xf numFmtId="3" fontId="14" fillId="0" borderId="1" xfId="6" applyNumberFormat="1" applyFont="1" applyBorder="1" applyAlignment="1">
      <alignment horizontal="right" vertical="center" wrapText="1"/>
    </xf>
    <xf numFmtId="165" fontId="14" fillId="0" borderId="1" xfId="0" applyNumberFormat="1" applyFont="1" applyBorder="1" applyAlignment="1">
      <alignment horizontal="left" vertical="center" wrapText="1"/>
    </xf>
    <xf numFmtId="165" fontId="14" fillId="0" borderId="1" xfId="6" applyNumberFormat="1" applyFont="1" applyBorder="1" applyAlignment="1">
      <alignment vertical="center"/>
    </xf>
    <xf numFmtId="165" fontId="14" fillId="0" borderId="0" xfId="6" applyNumberFormat="1" applyFont="1" applyAlignment="1">
      <alignment vertical="center"/>
    </xf>
    <xf numFmtId="165" fontId="24" fillId="0" borderId="1" xfId="0" applyNumberFormat="1" applyFont="1" applyBorder="1" applyAlignment="1">
      <alignment horizontal="left" vertical="center" wrapText="1"/>
    </xf>
    <xf numFmtId="3" fontId="25" fillId="0" borderId="1" xfId="0" applyNumberFormat="1" applyFont="1" applyBorder="1" applyAlignment="1">
      <alignment horizontal="right" vertical="center" wrapText="1"/>
    </xf>
    <xf numFmtId="3" fontId="24" fillId="0" borderId="1" xfId="6" applyNumberFormat="1" applyFont="1" applyBorder="1" applyAlignment="1">
      <alignment vertical="center" wrapText="1"/>
    </xf>
    <xf numFmtId="165" fontId="24" fillId="0" borderId="1" xfId="6" applyNumberFormat="1" applyFont="1" applyBorder="1" applyAlignment="1">
      <alignment vertical="center"/>
    </xf>
    <xf numFmtId="165" fontId="7" fillId="0" borderId="1" xfId="6" applyNumberFormat="1" applyFont="1" applyBorder="1" applyAlignment="1">
      <alignment vertical="center"/>
    </xf>
    <xf numFmtId="165" fontId="7" fillId="0" borderId="0" xfId="6" applyNumberFormat="1" applyFont="1" applyAlignment="1">
      <alignment vertical="center"/>
    </xf>
    <xf numFmtId="3" fontId="24" fillId="0" borderId="1" xfId="0" applyNumberFormat="1" applyFont="1" applyBorder="1" applyAlignment="1">
      <alignment horizontal="right" vertical="center" wrapText="1"/>
    </xf>
    <xf numFmtId="3" fontId="24" fillId="0" borderId="1" xfId="6" applyNumberFormat="1" applyFont="1" applyBorder="1" applyAlignment="1">
      <alignment horizontal="right" vertical="center" wrapText="1"/>
    </xf>
    <xf numFmtId="3" fontId="24" fillId="0" borderId="1" xfId="6" applyNumberFormat="1" applyFont="1" applyBorder="1" applyAlignment="1">
      <alignment horizontal="center" vertical="center"/>
    </xf>
    <xf numFmtId="165" fontId="25" fillId="0" borderId="1" xfId="6" applyNumberFormat="1" applyFont="1" applyBorder="1" applyAlignment="1">
      <alignment vertical="center"/>
    </xf>
    <xf numFmtId="3" fontId="7" fillId="0" borderId="8" xfId="6" applyNumberFormat="1" applyFont="1" applyBorder="1" applyAlignment="1">
      <alignment horizontal="right" vertical="center" wrapText="1"/>
    </xf>
    <xf numFmtId="3" fontId="7" fillId="0" borderId="0" xfId="6" applyNumberFormat="1" applyFont="1"/>
    <xf numFmtId="3" fontId="27" fillId="0" borderId="1" xfId="6" applyNumberFormat="1" applyFont="1" applyBorder="1" applyAlignment="1">
      <alignment horizontal="center" vertical="center"/>
    </xf>
    <xf numFmtId="165" fontId="27" fillId="0" borderId="0" xfId="6" applyNumberFormat="1" applyFont="1" applyAlignment="1">
      <alignment vertical="center"/>
    </xf>
    <xf numFmtId="3" fontId="28" fillId="0" borderId="1" xfId="0" applyNumberFormat="1" applyFont="1" applyBorder="1" applyAlignment="1">
      <alignment horizontal="right" vertical="center" wrapText="1"/>
    </xf>
    <xf numFmtId="3" fontId="27" fillId="0" borderId="1" xfId="6" applyNumberFormat="1" applyFont="1" applyBorder="1" applyAlignment="1">
      <alignment horizontal="center" vertical="center" wrapText="1"/>
    </xf>
    <xf numFmtId="165" fontId="27" fillId="0" borderId="1" xfId="0" applyNumberFormat="1" applyFont="1" applyBorder="1" applyAlignment="1">
      <alignment horizontal="left" vertical="center" wrapText="1"/>
    </xf>
    <xf numFmtId="3" fontId="27" fillId="0" borderId="1" xfId="0" applyNumberFormat="1" applyFont="1" applyBorder="1" applyAlignment="1">
      <alignment horizontal="right" vertical="center" wrapText="1"/>
    </xf>
    <xf numFmtId="165" fontId="27" fillId="0" borderId="1" xfId="6" applyNumberFormat="1" applyFont="1" applyBorder="1" applyAlignment="1">
      <alignment vertical="center"/>
    </xf>
    <xf numFmtId="165" fontId="27" fillId="0" borderId="1" xfId="0" quotePrefix="1" applyNumberFormat="1" applyFont="1" applyBorder="1" applyAlignment="1">
      <alignment horizontal="left" vertical="center" wrapText="1"/>
    </xf>
    <xf numFmtId="3" fontId="26" fillId="0" borderId="1" xfId="0" applyNumberFormat="1" applyFont="1" applyBorder="1" applyAlignment="1">
      <alignment horizontal="right" vertical="center" wrapText="1"/>
    </xf>
    <xf numFmtId="165" fontId="26" fillId="0" borderId="0" xfId="6" applyNumberFormat="1" applyFont="1" applyAlignment="1">
      <alignment vertical="center"/>
    </xf>
    <xf numFmtId="165" fontId="27" fillId="0" borderId="1" xfId="0" applyNumberFormat="1" applyFont="1" applyBorder="1" applyAlignment="1">
      <alignment horizontal="center" vertical="center" wrapText="1"/>
    </xf>
    <xf numFmtId="3" fontId="27" fillId="0" borderId="1" xfId="6" applyNumberFormat="1" applyFont="1" applyBorder="1" applyAlignment="1">
      <alignment horizontal="right" vertical="center" wrapText="1"/>
    </xf>
    <xf numFmtId="165" fontId="27" fillId="0" borderId="6" xfId="0" quotePrefix="1"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165" fontId="27" fillId="0" borderId="1" xfId="6" applyNumberFormat="1" applyFont="1" applyBorder="1" applyAlignment="1">
      <alignment horizontal="center" vertical="center"/>
    </xf>
    <xf numFmtId="165" fontId="27" fillId="0" borderId="0" xfId="6" applyNumberFormat="1" applyFont="1" applyAlignment="1">
      <alignment horizontal="center" vertical="center"/>
    </xf>
    <xf numFmtId="0" fontId="4" fillId="0" borderId="1" xfId="0" applyFont="1" applyBorder="1" applyAlignment="1">
      <alignment horizontal="center" vertical="center" wrapText="1"/>
    </xf>
    <xf numFmtId="43" fontId="17" fillId="0" borderId="6" xfId="2" applyFont="1" applyFill="1" applyBorder="1" applyAlignment="1">
      <alignment horizontal="center" vertical="center" wrapText="1"/>
    </xf>
    <xf numFmtId="43" fontId="17" fillId="0" borderId="7" xfId="2" applyFont="1" applyFill="1" applyBorder="1" applyAlignment="1">
      <alignment horizontal="center" vertical="center" wrapText="1"/>
    </xf>
    <xf numFmtId="172" fontId="17" fillId="0" borderId="1" xfId="2" applyNumberFormat="1" applyFont="1" applyFill="1" applyBorder="1" applyAlignment="1">
      <alignment horizontal="center" vertical="center" wrapText="1"/>
    </xf>
    <xf numFmtId="43" fontId="17" fillId="0" borderId="1" xfId="2" applyFont="1" applyFill="1" applyBorder="1" applyAlignment="1">
      <alignment horizontal="left" vertical="center" wrapText="1"/>
    </xf>
    <xf numFmtId="172" fontId="17" fillId="0" borderId="6" xfId="2" applyNumberFormat="1" applyFont="1" applyFill="1" applyBorder="1" applyAlignment="1">
      <alignment vertical="center" wrapText="1"/>
    </xf>
    <xf numFmtId="3" fontId="27" fillId="0" borderId="6" xfId="6" applyNumberFormat="1" applyFont="1" applyBorder="1" applyAlignment="1">
      <alignment horizontal="center" vertical="center" wrapText="1"/>
    </xf>
    <xf numFmtId="165" fontId="27" fillId="0" borderId="6" xfId="0" applyNumberFormat="1" applyFont="1" applyBorder="1" applyAlignment="1">
      <alignment horizontal="left" vertical="center" wrapText="1"/>
    </xf>
    <xf numFmtId="165" fontId="27" fillId="0" borderId="6" xfId="0" applyNumberFormat="1" applyFont="1" applyBorder="1" applyAlignment="1">
      <alignment horizontal="right" vertical="center"/>
    </xf>
    <xf numFmtId="165" fontId="27" fillId="0" borderId="6" xfId="6" applyNumberFormat="1" applyFont="1" applyBorder="1" applyAlignment="1">
      <alignment vertical="center"/>
    </xf>
    <xf numFmtId="165" fontId="27" fillId="0" borderId="6" xfId="0" applyNumberFormat="1" applyFont="1" applyBorder="1" applyAlignment="1">
      <alignment horizontal="center" vertical="center" wrapText="1"/>
    </xf>
    <xf numFmtId="3" fontId="27" fillId="0" borderId="5" xfId="0" applyNumberFormat="1" applyFont="1" applyBorder="1" applyAlignment="1">
      <alignment horizontal="right" vertical="center" wrapText="1"/>
    </xf>
    <xf numFmtId="165" fontId="27" fillId="0" borderId="1" xfId="0" applyNumberFormat="1" applyFont="1" applyBorder="1" applyAlignment="1">
      <alignment horizontal="right" vertical="center"/>
    </xf>
    <xf numFmtId="165" fontId="27" fillId="0" borderId="1" xfId="0" quotePrefix="1" applyNumberFormat="1" applyFont="1" applyBorder="1" applyAlignment="1">
      <alignment horizontal="center" vertical="center" wrapText="1"/>
    </xf>
    <xf numFmtId="165" fontId="26" fillId="0" borderId="1" xfId="6" applyNumberFormat="1" applyFont="1" applyBorder="1" applyAlignment="1">
      <alignment vertical="center"/>
    </xf>
    <xf numFmtId="3" fontId="26" fillId="0" borderId="1" xfId="6" applyNumberFormat="1" applyFont="1" applyBorder="1" applyAlignment="1">
      <alignment horizontal="right" vertical="center" wrapText="1"/>
    </xf>
    <xf numFmtId="167" fontId="4" fillId="0" borderId="1" xfId="0" applyNumberFormat="1" applyFont="1" applyBorder="1" applyAlignment="1">
      <alignment horizontal="center" vertical="center" wrapText="1"/>
    </xf>
    <xf numFmtId="167" fontId="4" fillId="0" borderId="1" xfId="0" applyNumberFormat="1" applyFont="1" applyBorder="1" applyAlignment="1">
      <alignment vertical="center"/>
    </xf>
    <xf numFmtId="165" fontId="29" fillId="0" borderId="1" xfId="0" applyNumberFormat="1" applyFont="1" applyBorder="1" applyAlignment="1">
      <alignment horizontal="center" vertical="center" wrapText="1"/>
    </xf>
    <xf numFmtId="165" fontId="29" fillId="0" borderId="1" xfId="0" applyNumberFormat="1" applyFont="1" applyBorder="1" applyAlignment="1">
      <alignment horizontal="justify" vertical="center" wrapText="1"/>
    </xf>
    <xf numFmtId="0" fontId="29" fillId="0" borderId="1" xfId="0" applyFont="1" applyBorder="1" applyAlignment="1">
      <alignment vertical="center"/>
    </xf>
    <xf numFmtId="167" fontId="29" fillId="0" borderId="1" xfId="0" applyNumberFormat="1" applyFont="1" applyBorder="1" applyAlignment="1">
      <alignment vertical="center"/>
    </xf>
    <xf numFmtId="171" fontId="3" fillId="0" borderId="1" xfId="0" applyNumberFormat="1" applyFont="1" applyBorder="1" applyAlignment="1">
      <alignment horizontal="center" vertical="center" wrapText="1"/>
    </xf>
    <xf numFmtId="0" fontId="29" fillId="0" borderId="1" xfId="0" applyFont="1" applyBorder="1"/>
    <xf numFmtId="43" fontId="22" fillId="0" borderId="0" xfId="2" applyFont="1" applyFill="1" applyAlignment="1">
      <alignment horizontal="center" vertical="center"/>
    </xf>
    <xf numFmtId="49" fontId="17" fillId="0" borderId="0" xfId="2" applyNumberFormat="1" applyFont="1" applyFill="1" applyAlignment="1">
      <alignment horizontal="center" vertical="center" wrapText="1"/>
    </xf>
    <xf numFmtId="43" fontId="19" fillId="0" borderId="0" xfId="2" applyFont="1" applyFill="1" applyAlignment="1">
      <alignment horizontal="center" vertical="center" wrapText="1"/>
    </xf>
    <xf numFmtId="43" fontId="20" fillId="0" borderId="2" xfId="2" applyFont="1" applyFill="1" applyBorder="1" applyAlignment="1">
      <alignment horizontal="right"/>
    </xf>
    <xf numFmtId="165" fontId="24" fillId="0" borderId="1" xfId="6" applyNumberFormat="1" applyFont="1" applyBorder="1" applyAlignment="1">
      <alignment horizontal="center" vertical="center" wrapText="1"/>
    </xf>
    <xf numFmtId="165" fontId="15" fillId="0" borderId="2" xfId="6" applyNumberFormat="1" applyFont="1" applyBorder="1" applyAlignment="1">
      <alignment horizontal="right" vertical="center" wrapText="1"/>
    </xf>
    <xf numFmtId="165" fontId="23" fillId="0" borderId="0" xfId="6" applyNumberFormat="1" applyFont="1" applyAlignment="1">
      <alignment horizontal="center" vertical="center"/>
    </xf>
    <xf numFmtId="165" fontId="14" fillId="0" borderId="0" xfId="6" applyNumberFormat="1" applyFont="1" applyAlignment="1">
      <alignment horizontal="center" vertical="center" wrapText="1"/>
    </xf>
    <xf numFmtId="3" fontId="14" fillId="0" borderId="1" xfId="6" applyNumberFormat="1" applyFont="1" applyBorder="1" applyAlignment="1">
      <alignment horizontal="center" vertical="center"/>
    </xf>
    <xf numFmtId="3" fontId="24" fillId="0" borderId="1" xfId="6" applyNumberFormat="1" applyFont="1" applyBorder="1" applyAlignment="1">
      <alignment horizontal="center" vertical="center" wrapText="1"/>
    </xf>
    <xf numFmtId="165" fontId="24" fillId="0" borderId="6" xfId="6" applyNumberFormat="1" applyFont="1" applyBorder="1" applyAlignment="1">
      <alignment horizontal="center" vertical="center" wrapText="1"/>
    </xf>
    <xf numFmtId="165" fontId="24" fillId="0" borderId="5" xfId="6" applyNumberFormat="1" applyFont="1" applyBorder="1" applyAlignment="1">
      <alignment horizontal="center" vertical="center" wrapText="1"/>
    </xf>
    <xf numFmtId="165" fontId="28" fillId="0" borderId="0" xfId="6" applyNumberFormat="1" applyFont="1" applyAlignment="1">
      <alignment horizontal="center" vertical="center" wrapText="1"/>
    </xf>
    <xf numFmtId="0" fontId="14" fillId="0" borderId="0" xfId="0" applyFont="1" applyAlignment="1">
      <alignment horizontal="center" vertical="center"/>
    </xf>
    <xf numFmtId="0" fontId="4" fillId="0" borderId="1" xfId="0" applyFont="1" applyBorder="1" applyAlignment="1">
      <alignment horizontal="center" vertical="center" wrapText="1"/>
    </xf>
    <xf numFmtId="49" fontId="14" fillId="0" borderId="0" xfId="0" applyNumberFormat="1" applyFont="1" applyAlignment="1">
      <alignment horizontal="center" vertical="center" wrapText="1"/>
    </xf>
    <xf numFmtId="0" fontId="15" fillId="0" borderId="0" xfId="0" applyFont="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3" fillId="0" borderId="2" xfId="0" applyFont="1" applyBorder="1" applyAlignment="1">
      <alignment horizontal="center"/>
    </xf>
  </cellXfs>
  <cellStyles count="7">
    <cellStyle name="Comma" xfId="2" builtinId="3"/>
    <cellStyle name="Comma 10 10" xfId="4"/>
    <cellStyle name="Comma 2" xfId="3"/>
    <cellStyle name="Comma 3" xfId="5"/>
    <cellStyle name="Normal" xfId="0" builtinId="0"/>
    <cellStyle name="Normal 3" xfId="6"/>
    <cellStyle name="Normal_Bieu mau (CV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selection activeCell="C10" sqref="C10"/>
    </sheetView>
  </sheetViews>
  <sheetFormatPr defaultColWidth="8.75" defaultRowHeight="15"/>
  <cols>
    <col min="1" max="1" width="4.125" style="20" customWidth="1"/>
    <col min="2" max="2" width="38.75" style="21" customWidth="1"/>
    <col min="3" max="3" width="13.625" style="21" customWidth="1"/>
    <col min="4" max="4" width="17.625" style="21" customWidth="1"/>
    <col min="5" max="5" width="16.25" style="21" customWidth="1"/>
    <col min="6" max="6" width="13.875" style="21" customWidth="1"/>
    <col min="7" max="7" width="10.375" style="18" customWidth="1"/>
    <col min="8" max="16384" width="8.75" style="18"/>
  </cols>
  <sheetData>
    <row r="1" spans="1:7" ht="20.25" customHeight="1">
      <c r="A1" s="95" t="s">
        <v>90</v>
      </c>
      <c r="B1" s="95"/>
      <c r="C1" s="95"/>
      <c r="D1" s="95"/>
      <c r="E1" s="95"/>
      <c r="F1" s="95"/>
      <c r="G1" s="95"/>
    </row>
    <row r="2" spans="1:7" ht="61.5" customHeight="1">
      <c r="A2" s="96" t="s">
        <v>72</v>
      </c>
      <c r="B2" s="96"/>
      <c r="C2" s="96"/>
      <c r="D2" s="96"/>
      <c r="E2" s="96"/>
      <c r="F2" s="96"/>
      <c r="G2" s="96"/>
    </row>
    <row r="3" spans="1:7" ht="16.5" customHeight="1">
      <c r="A3" s="97" t="s">
        <v>96</v>
      </c>
      <c r="B3" s="97"/>
      <c r="C3" s="97"/>
      <c r="D3" s="97"/>
      <c r="E3" s="97"/>
      <c r="F3" s="97"/>
      <c r="G3" s="97"/>
    </row>
    <row r="4" spans="1:7">
      <c r="A4" s="98" t="s">
        <v>12</v>
      </c>
      <c r="B4" s="98"/>
      <c r="C4" s="98"/>
      <c r="D4" s="98"/>
      <c r="E4" s="98"/>
      <c r="F4" s="98"/>
      <c r="G4" s="98"/>
    </row>
    <row r="5" spans="1:7" ht="40.5" customHeight="1">
      <c r="A5" s="76" t="s">
        <v>40</v>
      </c>
      <c r="B5" s="72" t="s">
        <v>46</v>
      </c>
      <c r="C5" s="26" t="s">
        <v>3</v>
      </c>
      <c r="D5" s="26" t="s">
        <v>20</v>
      </c>
      <c r="E5" s="26" t="s">
        <v>92</v>
      </c>
      <c r="F5" s="26" t="s">
        <v>93</v>
      </c>
      <c r="G5" s="73" t="s">
        <v>5</v>
      </c>
    </row>
    <row r="6" spans="1:7" s="19" customFormat="1" ht="18.75" customHeight="1">
      <c r="A6" s="22"/>
      <c r="B6" s="23" t="s">
        <v>41</v>
      </c>
      <c r="C6" s="27">
        <f>C7+C12</f>
        <v>5972</v>
      </c>
      <c r="D6" s="27">
        <f t="shared" ref="D6:F6" si="0">D7+D12</f>
        <v>4635</v>
      </c>
      <c r="E6" s="27">
        <f t="shared" si="0"/>
        <v>894</v>
      </c>
      <c r="F6" s="27">
        <f t="shared" si="0"/>
        <v>443</v>
      </c>
      <c r="G6" s="27"/>
    </row>
    <row r="7" spans="1:7" s="19" customFormat="1" ht="21" customHeight="1">
      <c r="A7" s="74" t="s">
        <v>1</v>
      </c>
      <c r="B7" s="75" t="s">
        <v>50</v>
      </c>
      <c r="C7" s="27">
        <f>SUM(C8:C11)</f>
        <v>1441</v>
      </c>
      <c r="D7" s="27">
        <f>SUM(D8:D11)</f>
        <v>1119</v>
      </c>
      <c r="E7" s="27">
        <f>SUM(E8:E11)</f>
        <v>275</v>
      </c>
      <c r="F7" s="27">
        <f>SUM(F8:F11)</f>
        <v>47</v>
      </c>
      <c r="G7" s="27">
        <f>SUM(G8:G11)</f>
        <v>0</v>
      </c>
    </row>
    <row r="8" spans="1:7" ht="24.75" customHeight="1">
      <c r="A8" s="24">
        <v>1</v>
      </c>
      <c r="B8" s="25" t="s">
        <v>42</v>
      </c>
      <c r="C8" s="28">
        <f>SUM(D8:F8)</f>
        <v>360</v>
      </c>
      <c r="D8" s="28">
        <v>289</v>
      </c>
      <c r="E8" s="28">
        <v>71</v>
      </c>
      <c r="F8" s="28">
        <v>0</v>
      </c>
      <c r="G8" s="29"/>
    </row>
    <row r="9" spans="1:7" ht="24.75" customHeight="1">
      <c r="A9" s="24">
        <f>A8+1</f>
        <v>2</v>
      </c>
      <c r="B9" s="25" t="s">
        <v>43</v>
      </c>
      <c r="C9" s="28">
        <f t="shared" ref="C9:C11" si="1">SUM(D9:F9)</f>
        <v>271</v>
      </c>
      <c r="D9" s="28">
        <v>220</v>
      </c>
      <c r="E9" s="28">
        <v>51</v>
      </c>
      <c r="F9" s="28">
        <v>0</v>
      </c>
      <c r="G9" s="29"/>
    </row>
    <row r="10" spans="1:7" ht="24.75" customHeight="1">
      <c r="A10" s="24">
        <f t="shared" ref="A10:A11" si="2">A9+1</f>
        <v>3</v>
      </c>
      <c r="B10" s="25" t="s">
        <v>44</v>
      </c>
      <c r="C10" s="28">
        <f t="shared" si="1"/>
        <v>760</v>
      </c>
      <c r="D10" s="28">
        <v>570</v>
      </c>
      <c r="E10" s="28">
        <v>143</v>
      </c>
      <c r="F10" s="28">
        <v>47</v>
      </c>
      <c r="G10" s="29"/>
    </row>
    <row r="11" spans="1:7" ht="24.75" customHeight="1">
      <c r="A11" s="24">
        <f t="shared" si="2"/>
        <v>4</v>
      </c>
      <c r="B11" s="25" t="s">
        <v>45</v>
      </c>
      <c r="C11" s="28">
        <f t="shared" si="1"/>
        <v>50</v>
      </c>
      <c r="D11" s="28">
        <v>40</v>
      </c>
      <c r="E11" s="28">
        <v>10</v>
      </c>
      <c r="F11" s="28">
        <v>0</v>
      </c>
      <c r="G11" s="29"/>
    </row>
    <row r="12" spans="1:7" s="19" customFormat="1" ht="18.75" customHeight="1">
      <c r="A12" s="74" t="s">
        <v>2</v>
      </c>
      <c r="B12" s="75" t="s">
        <v>47</v>
      </c>
      <c r="C12" s="27">
        <f>C13</f>
        <v>4531</v>
      </c>
      <c r="D12" s="27">
        <f t="shared" ref="D12:F12" si="3">D13</f>
        <v>3516</v>
      </c>
      <c r="E12" s="27">
        <f t="shared" si="3"/>
        <v>619</v>
      </c>
      <c r="F12" s="27">
        <f t="shared" si="3"/>
        <v>396</v>
      </c>
      <c r="G12" s="27"/>
    </row>
    <row r="13" spans="1:7" ht="24.75" customHeight="1">
      <c r="A13" s="24">
        <v>1</v>
      </c>
      <c r="B13" s="25" t="s">
        <v>44</v>
      </c>
      <c r="C13" s="28">
        <f t="shared" ref="C13" si="4">SUM(D13:F13)</f>
        <v>4531</v>
      </c>
      <c r="D13" s="28">
        <v>3516</v>
      </c>
      <c r="E13" s="28">
        <v>619</v>
      </c>
      <c r="F13" s="28">
        <v>396</v>
      </c>
      <c r="G13" s="29"/>
    </row>
  </sheetData>
  <mergeCells count="4">
    <mergeCell ref="A1:G1"/>
    <mergeCell ref="A2:G2"/>
    <mergeCell ref="A3:G3"/>
    <mergeCell ref="A4:G4"/>
  </mergeCells>
  <pageMargins left="0.9055118110236221" right="0.31496062992125984" top="0.74803149606299213" bottom="0.55118110236220474"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activeCell="A3" sqref="A3:H3"/>
    </sheetView>
  </sheetViews>
  <sheetFormatPr defaultColWidth="7.75" defaultRowHeight="15.75"/>
  <cols>
    <col min="1" max="1" width="6" style="35" customWidth="1"/>
    <col min="2" max="2" width="73.875" style="32" customWidth="1"/>
    <col min="3" max="3" width="12.75" style="32" customWidth="1"/>
    <col min="4" max="4" width="11.875" style="33" customWidth="1"/>
    <col min="5" max="5" width="10" style="33" customWidth="1"/>
    <col min="6" max="6" width="9.25" style="33" customWidth="1"/>
    <col min="7" max="7" width="10.125" style="33" customWidth="1"/>
    <col min="8" max="8" width="7.125" style="34" customWidth="1"/>
    <col min="9" max="16384" width="7.75" style="34"/>
  </cols>
  <sheetData>
    <row r="1" spans="1:8" ht="20.25" customHeight="1">
      <c r="A1" s="101" t="s">
        <v>91</v>
      </c>
      <c r="B1" s="101"/>
      <c r="C1" s="101"/>
      <c r="D1" s="101"/>
      <c r="E1" s="101"/>
      <c r="F1" s="101"/>
      <c r="G1" s="101"/>
      <c r="H1" s="101"/>
    </row>
    <row r="2" spans="1:8" ht="49.5" customHeight="1">
      <c r="A2" s="102" t="s">
        <v>73</v>
      </c>
      <c r="B2" s="102"/>
      <c r="C2" s="102"/>
      <c r="D2" s="102"/>
      <c r="E2" s="102"/>
      <c r="F2" s="102"/>
      <c r="G2" s="102"/>
      <c r="H2" s="102"/>
    </row>
    <row r="3" spans="1:8" ht="19.5" customHeight="1">
      <c r="A3" s="107" t="s">
        <v>96</v>
      </c>
      <c r="B3" s="107"/>
      <c r="C3" s="107"/>
      <c r="D3" s="107"/>
      <c r="E3" s="107"/>
      <c r="F3" s="107"/>
      <c r="G3" s="107"/>
      <c r="H3" s="107"/>
    </row>
    <row r="4" spans="1:8">
      <c r="D4" s="100" t="s">
        <v>70</v>
      </c>
      <c r="E4" s="100"/>
      <c r="F4" s="100"/>
      <c r="G4" s="100"/>
      <c r="H4" s="100"/>
    </row>
    <row r="5" spans="1:8" ht="24" customHeight="1">
      <c r="A5" s="103" t="s">
        <v>0</v>
      </c>
      <c r="B5" s="99" t="s">
        <v>53</v>
      </c>
      <c r="C5" s="105" t="s">
        <v>74</v>
      </c>
      <c r="D5" s="104" t="s">
        <v>50</v>
      </c>
      <c r="E5" s="104"/>
      <c r="F5" s="104"/>
      <c r="G5" s="104"/>
      <c r="H5" s="99" t="s">
        <v>5</v>
      </c>
    </row>
    <row r="6" spans="1:8" ht="31.5" customHeight="1">
      <c r="A6" s="103"/>
      <c r="B6" s="99"/>
      <c r="C6" s="106"/>
      <c r="D6" s="36" t="s">
        <v>3</v>
      </c>
      <c r="E6" s="36" t="s">
        <v>48</v>
      </c>
      <c r="F6" s="36" t="s">
        <v>49</v>
      </c>
      <c r="G6" s="36" t="s">
        <v>54</v>
      </c>
      <c r="H6" s="99"/>
    </row>
    <row r="7" spans="1:8" ht="18" customHeight="1">
      <c r="A7" s="37"/>
      <c r="B7" s="38" t="s">
        <v>55</v>
      </c>
      <c r="C7" s="38"/>
      <c r="D7" s="39">
        <f>D8+D27</f>
        <v>1441</v>
      </c>
      <c r="E7" s="39">
        <f>E8+E27</f>
        <v>1119</v>
      </c>
      <c r="F7" s="39">
        <f>F8+F27</f>
        <v>275</v>
      </c>
      <c r="G7" s="39">
        <f>G8+G27</f>
        <v>47</v>
      </c>
      <c r="H7" s="38"/>
    </row>
    <row r="8" spans="1:8" s="42" customFormat="1" ht="17.25" customHeight="1">
      <c r="A8" s="37" t="s">
        <v>35</v>
      </c>
      <c r="B8" s="40" t="s">
        <v>13</v>
      </c>
      <c r="C8" s="40"/>
      <c r="D8" s="39">
        <f>D9+D12+D14+D16+D19+D24</f>
        <v>1406</v>
      </c>
      <c r="E8" s="39">
        <f>E9+E12+E14+E16+E19+E24</f>
        <v>1089</v>
      </c>
      <c r="F8" s="39">
        <f>F9+F12+F14+F16+F19+F24</f>
        <v>270</v>
      </c>
      <c r="G8" s="39">
        <f>G9+G12+G14+G16+G19+G24</f>
        <v>47</v>
      </c>
      <c r="H8" s="41"/>
    </row>
    <row r="9" spans="1:8" s="42" customFormat="1" ht="49.5">
      <c r="A9" s="36" t="s">
        <v>1</v>
      </c>
      <c r="B9" s="43" t="s">
        <v>71</v>
      </c>
      <c r="C9" s="43"/>
      <c r="D9" s="63">
        <f>D10+D11</f>
        <v>304</v>
      </c>
      <c r="E9" s="63">
        <f>E10+E11</f>
        <v>246</v>
      </c>
      <c r="F9" s="63">
        <f>F10+F11</f>
        <v>58</v>
      </c>
      <c r="G9" s="63">
        <f>G10+G11</f>
        <v>0</v>
      </c>
      <c r="H9" s="46"/>
    </row>
    <row r="10" spans="1:8" s="56" customFormat="1" ht="82.5" customHeight="1">
      <c r="A10" s="77">
        <v>1</v>
      </c>
      <c r="B10" s="78" t="s">
        <v>14</v>
      </c>
      <c r="C10" s="65" t="s">
        <v>36</v>
      </c>
      <c r="D10" s="60">
        <f>SUM(E10:G10)</f>
        <v>180</v>
      </c>
      <c r="E10" s="60">
        <v>146</v>
      </c>
      <c r="F10" s="60">
        <v>34</v>
      </c>
      <c r="G10" s="79"/>
      <c r="H10" s="80"/>
    </row>
    <row r="11" spans="1:8" s="56" customFormat="1" ht="126">
      <c r="A11" s="58">
        <v>2</v>
      </c>
      <c r="B11" s="59" t="s">
        <v>75</v>
      </c>
      <c r="C11" s="81" t="s">
        <v>42</v>
      </c>
      <c r="D11" s="60">
        <f>SUM(E11:G11)</f>
        <v>124</v>
      </c>
      <c r="E11" s="82">
        <v>100</v>
      </c>
      <c r="F11" s="82">
        <f>E11*0.24</f>
        <v>24</v>
      </c>
      <c r="G11" s="83"/>
      <c r="H11" s="61"/>
    </row>
    <row r="12" spans="1:8" s="48" customFormat="1" ht="33">
      <c r="A12" s="36" t="s">
        <v>2</v>
      </c>
      <c r="B12" s="43" t="s">
        <v>76</v>
      </c>
      <c r="C12" s="43"/>
      <c r="D12" s="44">
        <f>D13</f>
        <v>580</v>
      </c>
      <c r="E12" s="44">
        <f t="shared" ref="E12:G12" si="0">E13</f>
        <v>424</v>
      </c>
      <c r="F12" s="44">
        <f t="shared" si="0"/>
        <v>109</v>
      </c>
      <c r="G12" s="44">
        <f t="shared" si="0"/>
        <v>47</v>
      </c>
      <c r="H12" s="46"/>
    </row>
    <row r="13" spans="1:8" s="64" customFormat="1" ht="105.75" customHeight="1">
      <c r="A13" s="58">
        <v>1</v>
      </c>
      <c r="B13" s="59" t="s">
        <v>7</v>
      </c>
      <c r="C13" s="84" t="s">
        <v>87</v>
      </c>
      <c r="D13" s="60">
        <f>SUM(E13:G13)</f>
        <v>580</v>
      </c>
      <c r="E13" s="82">
        <v>424</v>
      </c>
      <c r="F13" s="82">
        <v>109</v>
      </c>
      <c r="G13" s="60">
        <v>47</v>
      </c>
      <c r="H13" s="85"/>
    </row>
    <row r="14" spans="1:8" s="42" customFormat="1" ht="33">
      <c r="A14" s="36" t="s">
        <v>56</v>
      </c>
      <c r="B14" s="43" t="s">
        <v>77</v>
      </c>
      <c r="C14" s="43"/>
      <c r="D14" s="50">
        <f>D15</f>
        <v>62</v>
      </c>
      <c r="E14" s="50">
        <f t="shared" ref="E14:G14" si="1">E15</f>
        <v>50</v>
      </c>
      <c r="F14" s="50">
        <f t="shared" si="1"/>
        <v>12</v>
      </c>
      <c r="G14" s="50">
        <f t="shared" si="1"/>
        <v>0</v>
      </c>
      <c r="H14" s="46"/>
    </row>
    <row r="15" spans="1:8" s="64" customFormat="1" ht="78.75">
      <c r="A15" s="58">
        <v>1</v>
      </c>
      <c r="B15" s="62" t="s">
        <v>8</v>
      </c>
      <c r="C15" s="67" t="s">
        <v>78</v>
      </c>
      <c r="D15" s="60">
        <f>SUM(E15:G15)</f>
        <v>62</v>
      </c>
      <c r="E15" s="82">
        <v>50</v>
      </c>
      <c r="F15" s="82">
        <v>12</v>
      </c>
      <c r="G15" s="86"/>
      <c r="H15" s="85"/>
    </row>
    <row r="16" spans="1:8" s="42" customFormat="1" ht="44.25" customHeight="1">
      <c r="A16" s="51" t="s">
        <v>57</v>
      </c>
      <c r="B16" s="43" t="s">
        <v>58</v>
      </c>
      <c r="C16" s="43"/>
      <c r="D16" s="50">
        <f>D17+D18</f>
        <v>124</v>
      </c>
      <c r="E16" s="50">
        <f>E17+E18</f>
        <v>100</v>
      </c>
      <c r="F16" s="50">
        <f>F17+F18</f>
        <v>24</v>
      </c>
      <c r="G16" s="50">
        <f>G17+G18</f>
        <v>0</v>
      </c>
      <c r="H16" s="46"/>
    </row>
    <row r="17" spans="1:8" s="56" customFormat="1" ht="78.75">
      <c r="A17" s="55">
        <v>1</v>
      </c>
      <c r="B17" s="59" t="s">
        <v>79</v>
      </c>
      <c r="C17" s="65" t="s">
        <v>78</v>
      </c>
      <c r="D17" s="60">
        <f>SUM(E17:G17)</f>
        <v>50</v>
      </c>
      <c r="E17" s="82">
        <v>40</v>
      </c>
      <c r="F17" s="82">
        <v>10</v>
      </c>
      <c r="G17" s="66"/>
      <c r="H17" s="61"/>
    </row>
    <row r="18" spans="1:8" s="56" customFormat="1" ht="111.75" customHeight="1">
      <c r="A18" s="58">
        <v>2</v>
      </c>
      <c r="B18" s="59" t="s">
        <v>9</v>
      </c>
      <c r="C18" s="65" t="s">
        <v>78</v>
      </c>
      <c r="D18" s="60">
        <f>E18+F18</f>
        <v>74</v>
      </c>
      <c r="E18" s="60">
        <v>60</v>
      </c>
      <c r="F18" s="60">
        <v>14</v>
      </c>
      <c r="G18" s="60"/>
      <c r="H18" s="61"/>
    </row>
    <row r="19" spans="1:8" s="42" customFormat="1" ht="66" customHeight="1">
      <c r="A19" s="51" t="s">
        <v>59</v>
      </c>
      <c r="B19" s="43" t="s">
        <v>60</v>
      </c>
      <c r="C19" s="43"/>
      <c r="D19" s="50">
        <f>D20+D21</f>
        <v>200</v>
      </c>
      <c r="E19" s="50">
        <f>E20+E21</f>
        <v>160</v>
      </c>
      <c r="F19" s="50">
        <f>F20+F21</f>
        <v>40</v>
      </c>
      <c r="G19" s="50">
        <f>G20+G21</f>
        <v>0</v>
      </c>
      <c r="H19" s="46"/>
    </row>
    <row r="20" spans="1:8" s="56" customFormat="1" ht="94.5">
      <c r="A20" s="55">
        <v>1</v>
      </c>
      <c r="B20" s="59" t="s">
        <v>80</v>
      </c>
      <c r="C20" s="65" t="s">
        <v>42</v>
      </c>
      <c r="D20" s="60">
        <f>E20+F20</f>
        <v>150</v>
      </c>
      <c r="E20" s="60">
        <v>120</v>
      </c>
      <c r="F20" s="60">
        <v>30</v>
      </c>
      <c r="G20" s="66"/>
      <c r="H20" s="61"/>
    </row>
    <row r="21" spans="1:8" s="56" customFormat="1" ht="78.75">
      <c r="A21" s="58">
        <v>2</v>
      </c>
      <c r="B21" s="59" t="s">
        <v>10</v>
      </c>
      <c r="C21" s="65" t="s">
        <v>81</v>
      </c>
      <c r="D21" s="60">
        <f>E21+F21</f>
        <v>50</v>
      </c>
      <c r="E21" s="60">
        <v>40</v>
      </c>
      <c r="F21" s="60">
        <v>10</v>
      </c>
      <c r="G21" s="66"/>
      <c r="H21" s="61"/>
    </row>
    <row r="22" spans="1:8" s="42" customFormat="1" ht="57" hidden="1" customHeight="1">
      <c r="A22" s="51" t="s">
        <v>61</v>
      </c>
      <c r="B22" s="43" t="s">
        <v>62</v>
      </c>
      <c r="C22" s="43"/>
      <c r="D22" s="50"/>
      <c r="E22" s="50"/>
      <c r="F22" s="50"/>
      <c r="G22" s="50"/>
      <c r="H22" s="45"/>
    </row>
    <row r="23" spans="1:8" s="42" customFormat="1" ht="33">
      <c r="A23" s="51" t="s">
        <v>61</v>
      </c>
      <c r="B23" s="43" t="s">
        <v>64</v>
      </c>
      <c r="C23" s="43"/>
      <c r="D23" s="49"/>
      <c r="E23" s="49"/>
      <c r="F23" s="49"/>
      <c r="G23" s="49"/>
      <c r="H23" s="46"/>
    </row>
    <row r="24" spans="1:8" s="42" customFormat="1" ht="51.75" customHeight="1">
      <c r="A24" s="51" t="s">
        <v>63</v>
      </c>
      <c r="B24" s="43" t="s">
        <v>65</v>
      </c>
      <c r="C24" s="43"/>
      <c r="D24" s="50">
        <f>D25+D26</f>
        <v>136</v>
      </c>
      <c r="E24" s="50">
        <f t="shared" ref="E24:G24" si="2">E25+E26</f>
        <v>109</v>
      </c>
      <c r="F24" s="50">
        <f t="shared" si="2"/>
        <v>27</v>
      </c>
      <c r="G24" s="50">
        <f t="shared" si="2"/>
        <v>0</v>
      </c>
      <c r="H24" s="52"/>
    </row>
    <row r="25" spans="1:8" s="64" customFormat="1" ht="78.75">
      <c r="A25" s="55">
        <v>1</v>
      </c>
      <c r="B25" s="62" t="s">
        <v>82</v>
      </c>
      <c r="C25" s="65" t="s">
        <v>42</v>
      </c>
      <c r="D25" s="60">
        <f>E25+F25</f>
        <v>86</v>
      </c>
      <c r="E25" s="60">
        <v>69</v>
      </c>
      <c r="F25" s="60">
        <v>17</v>
      </c>
      <c r="G25" s="66"/>
      <c r="H25" s="61"/>
    </row>
    <row r="26" spans="1:8" s="56" customFormat="1" ht="47.25">
      <c r="A26" s="58">
        <v>2</v>
      </c>
      <c r="B26" s="59" t="s">
        <v>83</v>
      </c>
      <c r="C26" s="65" t="s">
        <v>78</v>
      </c>
      <c r="D26" s="60">
        <f>E26+F26</f>
        <v>50</v>
      </c>
      <c r="E26" s="60">
        <v>40</v>
      </c>
      <c r="F26" s="60">
        <v>10</v>
      </c>
      <c r="G26" s="60"/>
      <c r="H26" s="61"/>
    </row>
    <row r="27" spans="1:8" s="42" customFormat="1" ht="36.75" customHeight="1">
      <c r="A27" s="37" t="s">
        <v>25</v>
      </c>
      <c r="B27" s="40" t="s">
        <v>66</v>
      </c>
      <c r="C27" s="40"/>
      <c r="D27" s="39">
        <f>D28+D29+D30</f>
        <v>35</v>
      </c>
      <c r="E27" s="39">
        <f t="shared" ref="E27:G27" si="3">E28+E29+E30</f>
        <v>30</v>
      </c>
      <c r="F27" s="39">
        <f t="shared" si="3"/>
        <v>5</v>
      </c>
      <c r="G27" s="39">
        <f t="shared" si="3"/>
        <v>0</v>
      </c>
      <c r="H27" s="47"/>
    </row>
    <row r="28" spans="1:8" s="42" customFormat="1" ht="38.25" customHeight="1">
      <c r="A28" s="51" t="s">
        <v>1</v>
      </c>
      <c r="B28" s="43" t="s">
        <v>67</v>
      </c>
      <c r="C28" s="43"/>
      <c r="D28" s="50"/>
      <c r="E28" s="50"/>
      <c r="F28" s="50"/>
      <c r="G28" s="50"/>
      <c r="H28" s="46"/>
    </row>
    <row r="29" spans="1:8" s="42" customFormat="1" ht="33">
      <c r="A29" s="51" t="s">
        <v>2</v>
      </c>
      <c r="B29" s="43" t="s">
        <v>68</v>
      </c>
      <c r="C29" s="43"/>
      <c r="D29" s="50"/>
      <c r="E29" s="50"/>
      <c r="F29" s="50"/>
      <c r="G29" s="50"/>
      <c r="H29" s="46"/>
    </row>
    <row r="30" spans="1:8" s="42" customFormat="1" ht="49.5" customHeight="1">
      <c r="A30" s="51" t="s">
        <v>56</v>
      </c>
      <c r="B30" s="43" t="s">
        <v>69</v>
      </c>
      <c r="C30" s="43"/>
      <c r="D30" s="50">
        <f>D31</f>
        <v>35</v>
      </c>
      <c r="E30" s="50">
        <f t="shared" ref="E30:G30" si="4">E31</f>
        <v>30</v>
      </c>
      <c r="F30" s="50">
        <f t="shared" si="4"/>
        <v>5</v>
      </c>
      <c r="G30" s="50">
        <f t="shared" si="4"/>
        <v>0</v>
      </c>
      <c r="H30" s="52"/>
    </row>
    <row r="31" spans="1:8" s="70" customFormat="1" ht="42.75" customHeight="1">
      <c r="A31" s="58">
        <v>1</v>
      </c>
      <c r="B31" s="59" t="s">
        <v>11</v>
      </c>
      <c r="C31" s="65" t="s">
        <v>78</v>
      </c>
      <c r="D31" s="57">
        <f>E31+F31</f>
        <v>35</v>
      </c>
      <c r="E31" s="57">
        <v>30</v>
      </c>
      <c r="F31" s="57">
        <v>5</v>
      </c>
      <c r="G31" s="68"/>
      <c r="H31" s="69"/>
    </row>
    <row r="32" spans="1:8" s="54" customFormat="1">
      <c r="A32" s="35"/>
      <c r="B32" s="32"/>
      <c r="C32" s="32"/>
      <c r="D32" s="53"/>
      <c r="E32" s="33"/>
      <c r="F32" s="33"/>
      <c r="G32" s="33"/>
      <c r="H32" s="34"/>
    </row>
    <row r="58" spans="1:8" s="54" customFormat="1">
      <c r="A58" s="35"/>
      <c r="B58" s="32"/>
      <c r="C58" s="32"/>
      <c r="D58" s="33"/>
      <c r="E58" s="33"/>
      <c r="F58" s="33"/>
      <c r="G58" s="33"/>
      <c r="H58" s="34"/>
    </row>
  </sheetData>
  <mergeCells count="9">
    <mergeCell ref="H5:H6"/>
    <mergeCell ref="D4:H4"/>
    <mergeCell ref="A1:H1"/>
    <mergeCell ref="A2:H2"/>
    <mergeCell ref="A5:A6"/>
    <mergeCell ref="B5:B6"/>
    <mergeCell ref="D5:G5"/>
    <mergeCell ref="C5:C6"/>
    <mergeCell ref="A3:H3"/>
  </mergeCells>
  <pageMargins left="0.51181102362204722" right="0.11811023622047245" top="0.59055118110236227" bottom="0.55118110236220474"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zoomScaleNormal="100" workbookViewId="0">
      <selection activeCell="F15" sqref="F15"/>
    </sheetView>
  </sheetViews>
  <sheetFormatPr defaultColWidth="9" defaultRowHeight="15"/>
  <cols>
    <col min="1" max="1" width="4.25" style="6" customWidth="1"/>
    <col min="2" max="2" width="30.5" style="6" customWidth="1"/>
    <col min="3" max="3" width="12.25" style="6" customWidth="1"/>
    <col min="4" max="4" width="10.125" style="6" customWidth="1"/>
    <col min="5" max="5" width="9.25" style="6" customWidth="1"/>
    <col min="6" max="6" width="15.375" style="6" customWidth="1"/>
    <col min="7" max="7" width="12" style="6" customWidth="1"/>
    <col min="8" max="8" width="9.625" style="6" customWidth="1"/>
    <col min="9" max="9" width="11.125" style="6" customWidth="1"/>
    <col min="10" max="10" width="9.75" style="6" customWidth="1"/>
    <col min="11" max="11" width="9.625" style="6" customWidth="1"/>
    <col min="12" max="12" width="6.625" style="6" customWidth="1"/>
    <col min="13" max="16384" width="9" style="6"/>
  </cols>
  <sheetData>
    <row r="1" spans="1:12" ht="19.5" customHeight="1">
      <c r="A1" s="108" t="s">
        <v>84</v>
      </c>
      <c r="B1" s="108"/>
      <c r="C1" s="108"/>
      <c r="D1" s="108"/>
      <c r="E1" s="108"/>
      <c r="F1" s="108"/>
      <c r="G1" s="108"/>
      <c r="H1" s="108"/>
      <c r="I1" s="108"/>
      <c r="J1" s="108"/>
      <c r="K1" s="108"/>
      <c r="L1" s="108"/>
    </row>
    <row r="2" spans="1:12" ht="54.75" customHeight="1">
      <c r="A2" s="110" t="s">
        <v>85</v>
      </c>
      <c r="B2" s="110"/>
      <c r="C2" s="110"/>
      <c r="D2" s="110"/>
      <c r="E2" s="110"/>
      <c r="F2" s="110"/>
      <c r="G2" s="110"/>
      <c r="H2" s="110"/>
      <c r="I2" s="110"/>
      <c r="J2" s="110"/>
      <c r="K2" s="110"/>
      <c r="L2" s="110"/>
    </row>
    <row r="3" spans="1:12" ht="15.75">
      <c r="A3" s="111" t="s">
        <v>96</v>
      </c>
      <c r="B3" s="111"/>
      <c r="C3" s="111"/>
      <c r="D3" s="111"/>
      <c r="E3" s="111"/>
      <c r="F3" s="111"/>
      <c r="G3" s="111"/>
      <c r="H3" s="111"/>
      <c r="I3" s="111"/>
      <c r="J3" s="111"/>
      <c r="K3" s="111"/>
      <c r="L3" s="111"/>
    </row>
    <row r="4" spans="1:12">
      <c r="J4" s="116" t="s">
        <v>32</v>
      </c>
      <c r="K4" s="116"/>
      <c r="L4" s="116"/>
    </row>
    <row r="5" spans="1:12" ht="19.5" customHeight="1">
      <c r="A5" s="109" t="s">
        <v>15</v>
      </c>
      <c r="B5" s="109" t="s">
        <v>18</v>
      </c>
      <c r="C5" s="109" t="s">
        <v>16</v>
      </c>
      <c r="D5" s="109" t="s">
        <v>19</v>
      </c>
      <c r="E5" s="114" t="s">
        <v>23</v>
      </c>
      <c r="F5" s="109" t="s">
        <v>17</v>
      </c>
      <c r="G5" s="114" t="s">
        <v>89</v>
      </c>
      <c r="H5" s="112" t="s">
        <v>39</v>
      </c>
      <c r="I5" s="113"/>
      <c r="J5" s="113"/>
      <c r="K5" s="113"/>
      <c r="L5" s="109" t="s">
        <v>5</v>
      </c>
    </row>
    <row r="6" spans="1:12" ht="35.25" customHeight="1">
      <c r="A6" s="109"/>
      <c r="B6" s="109"/>
      <c r="C6" s="109"/>
      <c r="D6" s="109"/>
      <c r="E6" s="115"/>
      <c r="F6" s="109"/>
      <c r="G6" s="115"/>
      <c r="H6" s="8" t="s">
        <v>34</v>
      </c>
      <c r="I6" s="9" t="s">
        <v>20</v>
      </c>
      <c r="J6" s="9" t="s">
        <v>21</v>
      </c>
      <c r="K6" s="9" t="s">
        <v>22</v>
      </c>
      <c r="L6" s="109"/>
    </row>
    <row r="7" spans="1:12" s="11" customFormat="1" ht="25.5" hidden="1">
      <c r="A7" s="10">
        <v>1</v>
      </c>
      <c r="B7" s="10">
        <v>2</v>
      </c>
      <c r="C7" s="10">
        <v>3</v>
      </c>
      <c r="D7" s="10">
        <v>4</v>
      </c>
      <c r="E7" s="10"/>
      <c r="F7" s="10">
        <v>5</v>
      </c>
      <c r="G7" s="10"/>
      <c r="H7" s="10" t="s">
        <v>24</v>
      </c>
      <c r="I7" s="10">
        <v>12</v>
      </c>
      <c r="J7" s="10">
        <v>13</v>
      </c>
      <c r="K7" s="10">
        <v>14</v>
      </c>
      <c r="L7" s="10">
        <v>17</v>
      </c>
    </row>
    <row r="8" spans="1:12" ht="22.5" customHeight="1">
      <c r="A8" s="71" t="s">
        <v>1</v>
      </c>
      <c r="B8" s="31" t="s">
        <v>52</v>
      </c>
      <c r="C8" s="9"/>
      <c r="D8" s="9"/>
      <c r="E8" s="9"/>
      <c r="F8" s="9"/>
      <c r="G8" s="87">
        <f t="shared" ref="G8" si="0">G9+G10</f>
        <v>5223</v>
      </c>
      <c r="H8" s="87">
        <f t="shared" ref="H8:K8" si="1">H9+H10</f>
        <v>4531</v>
      </c>
      <c r="I8" s="87">
        <f t="shared" si="1"/>
        <v>3516</v>
      </c>
      <c r="J8" s="87">
        <f t="shared" si="1"/>
        <v>619</v>
      </c>
      <c r="K8" s="87">
        <f t="shared" si="1"/>
        <v>396</v>
      </c>
      <c r="L8" s="9"/>
    </row>
    <row r="9" spans="1:12" ht="19.5" customHeight="1">
      <c r="A9" s="12">
        <v>1</v>
      </c>
      <c r="B9" s="13" t="s">
        <v>31</v>
      </c>
      <c r="C9" s="9"/>
      <c r="D9" s="9"/>
      <c r="E9" s="9"/>
      <c r="F9" s="9"/>
      <c r="G9" s="9"/>
      <c r="H9" s="9"/>
      <c r="I9" s="9"/>
      <c r="J9" s="9"/>
      <c r="K9" s="9"/>
      <c r="L9" s="9"/>
    </row>
    <row r="10" spans="1:12" ht="76.5" customHeight="1">
      <c r="A10" s="12">
        <v>2</v>
      </c>
      <c r="B10" s="30" t="s">
        <v>51</v>
      </c>
      <c r="C10" s="30"/>
      <c r="D10" s="30"/>
      <c r="E10" s="30"/>
      <c r="F10" s="30"/>
      <c r="G10" s="88">
        <f t="shared" ref="G10" si="2">G11+G14</f>
        <v>5223</v>
      </c>
      <c r="H10" s="88">
        <f t="shared" ref="H10:K10" si="3">H11+H14</f>
        <v>4531</v>
      </c>
      <c r="I10" s="88">
        <f t="shared" si="3"/>
        <v>3516</v>
      </c>
      <c r="J10" s="88">
        <f t="shared" si="3"/>
        <v>619</v>
      </c>
      <c r="K10" s="88">
        <f t="shared" si="3"/>
        <v>396</v>
      </c>
      <c r="L10" s="14"/>
    </row>
    <row r="11" spans="1:12" s="17" customFormat="1" ht="18.75" customHeight="1">
      <c r="A11" s="89" t="s">
        <v>4</v>
      </c>
      <c r="B11" s="90" t="s">
        <v>26</v>
      </c>
      <c r="C11" s="91"/>
      <c r="D11" s="91"/>
      <c r="E11" s="91"/>
      <c r="F11" s="91"/>
      <c r="G11" s="92">
        <f>SUM(G12:G13)</f>
        <v>3624</v>
      </c>
      <c r="H11" s="92">
        <f>SUM(H12:H13)</f>
        <v>3116</v>
      </c>
      <c r="I11" s="92">
        <f>SUM(I12:I13)</f>
        <v>2366</v>
      </c>
      <c r="J11" s="92">
        <f>SUM(J12:J13)</f>
        <v>440</v>
      </c>
      <c r="K11" s="92">
        <f>SUM(K12:K13)</f>
        <v>310</v>
      </c>
      <c r="L11" s="91"/>
    </row>
    <row r="12" spans="1:12" ht="49.5" customHeight="1">
      <c r="A12" s="5"/>
      <c r="B12" s="1" t="s">
        <v>86</v>
      </c>
      <c r="C12" s="93" t="s">
        <v>87</v>
      </c>
      <c r="D12" s="2" t="s">
        <v>94</v>
      </c>
      <c r="E12" s="2" t="s">
        <v>38</v>
      </c>
      <c r="F12" s="4" t="s">
        <v>37</v>
      </c>
      <c r="G12" s="3">
        <v>1708</v>
      </c>
      <c r="H12" s="3">
        <f>SUM(I12:K12)</f>
        <v>1476</v>
      </c>
      <c r="I12" s="3">
        <v>1116</v>
      </c>
      <c r="J12" s="3">
        <v>200</v>
      </c>
      <c r="K12" s="3">
        <v>160</v>
      </c>
      <c r="L12" s="15"/>
    </row>
    <row r="13" spans="1:12" ht="49.5" customHeight="1">
      <c r="A13" s="5"/>
      <c r="B13" s="1" t="s">
        <v>28</v>
      </c>
      <c r="C13" s="93" t="s">
        <v>87</v>
      </c>
      <c r="D13" s="2" t="s">
        <v>27</v>
      </c>
      <c r="E13" s="2" t="s">
        <v>38</v>
      </c>
      <c r="F13" s="4" t="s">
        <v>29</v>
      </c>
      <c r="G13" s="3">
        <v>1916</v>
      </c>
      <c r="H13" s="3">
        <f>SUM(I13:K13)</f>
        <v>1640</v>
      </c>
      <c r="I13" s="3">
        <v>1250</v>
      </c>
      <c r="J13" s="3">
        <v>240</v>
      </c>
      <c r="K13" s="3">
        <v>150</v>
      </c>
      <c r="L13" s="15"/>
    </row>
    <row r="14" spans="1:12" s="16" customFormat="1" ht="20.25" customHeight="1">
      <c r="A14" s="89" t="s">
        <v>6</v>
      </c>
      <c r="B14" s="90" t="s">
        <v>33</v>
      </c>
      <c r="C14" s="94"/>
      <c r="D14" s="94"/>
      <c r="E14" s="94"/>
      <c r="F14" s="94"/>
      <c r="G14" s="92">
        <f>SUM(G15)</f>
        <v>1599</v>
      </c>
      <c r="H14" s="92">
        <f t="shared" ref="H14:K14" si="4">SUM(H15)</f>
        <v>1415</v>
      </c>
      <c r="I14" s="92">
        <f t="shared" si="4"/>
        <v>1150</v>
      </c>
      <c r="J14" s="92">
        <f t="shared" si="4"/>
        <v>179</v>
      </c>
      <c r="K14" s="92">
        <f t="shared" si="4"/>
        <v>86</v>
      </c>
      <c r="L14" s="94"/>
    </row>
    <row r="15" spans="1:12" ht="54" customHeight="1">
      <c r="A15" s="5"/>
      <c r="B15" s="7" t="s">
        <v>88</v>
      </c>
      <c r="C15" s="93" t="s">
        <v>87</v>
      </c>
      <c r="D15" s="2" t="s">
        <v>95</v>
      </c>
      <c r="E15" s="2" t="s">
        <v>38</v>
      </c>
      <c r="F15" s="2" t="s">
        <v>30</v>
      </c>
      <c r="G15" s="2">
        <v>1599</v>
      </c>
      <c r="H15" s="3">
        <f>SUM(I15:K15)</f>
        <v>1415</v>
      </c>
      <c r="I15" s="3">
        <v>1150</v>
      </c>
      <c r="J15" s="3">
        <v>179</v>
      </c>
      <c r="K15" s="3">
        <v>86</v>
      </c>
      <c r="L15" s="2"/>
    </row>
  </sheetData>
  <mergeCells count="13">
    <mergeCell ref="A1:L1"/>
    <mergeCell ref="C5:C6"/>
    <mergeCell ref="B5:B6"/>
    <mergeCell ref="A5:A6"/>
    <mergeCell ref="A2:L2"/>
    <mergeCell ref="L5:L6"/>
    <mergeCell ref="F5:F6"/>
    <mergeCell ref="D5:D6"/>
    <mergeCell ref="A3:L3"/>
    <mergeCell ref="H5:K5"/>
    <mergeCell ref="E5:E6"/>
    <mergeCell ref="J4:L4"/>
    <mergeCell ref="G5:G6"/>
  </mergeCells>
  <pageMargins left="0.43307086614173229" right="0.19685039370078741" top="0.59055118110236227" bottom="0.59055118110236227"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PL TH</vt:lpstr>
      <vt:lpstr>PL su nghiep</vt:lpstr>
      <vt:lpstr>PL Danh muc du an</vt:lpstr>
      <vt:lpstr>'PL Danh muc du an'!Print_Titles</vt:lpstr>
      <vt:lpstr>'PL su nghiep'!Print_Titles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 viet hoang</dc:creator>
  <cp:lastModifiedBy>PC</cp:lastModifiedBy>
  <cp:lastPrinted>2026-09-27T15:31:00Z</cp:lastPrinted>
  <dcterms:created xsi:type="dcterms:W3CDTF">2026-02-06T03:21:51Z</dcterms:created>
  <dcterms:modified xsi:type="dcterms:W3CDTF">2026-09-27T15:31:25Z</dcterms:modified>
</cp:coreProperties>
</file>