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ropbox\2. NAM 2026\Ky hop chuyen de 9.2026\"/>
    </mc:Choice>
  </mc:AlternateContent>
  <bookViews>
    <workbookView xWindow="-105" yWindow="-105" windowWidth="19425" windowHeight="10305"/>
  </bookViews>
  <sheets>
    <sheet name="PL phan bo chi tiet" sheetId="10" r:id="rId1"/>
  </sheets>
  <definedNames>
    <definedName name="_xlnm.Print_Titles" localSheetId="0">'PL phan bo chi tiet'!$5:$6</definedName>
  </definedNames>
  <calcPr calcId="162913"/>
  <extLst>
    <ext uri="GoogleSheetsCustomDataVersion2">
      <go:sheetsCustomData xmlns:go="http://customooxmlschemas.google.com/" r:id="" roundtripDataChecksum="yd1lHS9aaIBW+6a4bRI9mRS2mEcSDBbq0w9tQVt4xFo="/>
    </ext>
  </extLst>
</workbook>
</file>

<file path=xl/calcChain.xml><?xml version="1.0" encoding="utf-8"?>
<calcChain xmlns="http://schemas.openxmlformats.org/spreadsheetml/2006/main">
  <c r="H30" i="10" l="1"/>
  <c r="I30" i="10"/>
  <c r="J30" i="10"/>
  <c r="K30" i="10"/>
  <c r="L30" i="10"/>
  <c r="M30" i="10"/>
  <c r="N30" i="10"/>
  <c r="O30" i="10"/>
  <c r="G30" i="10"/>
  <c r="O33" i="10"/>
  <c r="N33" i="10"/>
  <c r="M33" i="10"/>
  <c r="L33" i="10"/>
  <c r="G33" i="10"/>
  <c r="O26" i="10" l="1"/>
  <c r="N26" i="10"/>
  <c r="M26" i="10"/>
  <c r="L26" i="10"/>
  <c r="G26" i="10"/>
  <c r="O24" i="10"/>
  <c r="N24" i="10"/>
  <c r="M24" i="10"/>
  <c r="L24" i="10" s="1"/>
  <c r="G24" i="10"/>
  <c r="O39" i="10"/>
  <c r="N39" i="10"/>
  <c r="N38" i="10" s="1"/>
  <c r="N36" i="10" s="1"/>
  <c r="M39" i="10"/>
  <c r="G39" i="10"/>
  <c r="G38" i="10" s="1"/>
  <c r="G36" i="10" s="1"/>
  <c r="P38" i="10"/>
  <c r="O38" i="10"/>
  <c r="O36" i="10" s="1"/>
  <c r="M38" i="10"/>
  <c r="M36" i="10" s="1"/>
  <c r="K38" i="10"/>
  <c r="K36" i="10" s="1"/>
  <c r="J38" i="10"/>
  <c r="J36" i="10" s="1"/>
  <c r="I38" i="10"/>
  <c r="H38" i="10"/>
  <c r="H36" i="10" s="1"/>
  <c r="P36" i="10"/>
  <c r="I36" i="10"/>
  <c r="O35" i="10"/>
  <c r="O34" i="10" s="1"/>
  <c r="N35" i="10"/>
  <c r="N34" i="10" s="1"/>
  <c r="M35" i="10"/>
  <c r="G35" i="10"/>
  <c r="G34" i="10" s="1"/>
  <c r="K34" i="10"/>
  <c r="J34" i="10"/>
  <c r="I34" i="10"/>
  <c r="H34" i="10"/>
  <c r="O32" i="10"/>
  <c r="N32" i="10"/>
  <c r="M32" i="10"/>
  <c r="G32" i="10"/>
  <c r="O31" i="10"/>
  <c r="N31" i="10"/>
  <c r="M31" i="10"/>
  <c r="G31" i="10"/>
  <c r="O29" i="10"/>
  <c r="N29" i="10"/>
  <c r="M29" i="10"/>
  <c r="L29" i="10" s="1"/>
  <c r="G29" i="10"/>
  <c r="O28" i="10"/>
  <c r="N28" i="10"/>
  <c r="N27" i="10" s="1"/>
  <c r="M28" i="10"/>
  <c r="G28" i="10"/>
  <c r="G27" i="10" s="1"/>
  <c r="K27" i="10"/>
  <c r="J27" i="10"/>
  <c r="I27" i="10"/>
  <c r="H27" i="10"/>
  <c r="O25" i="10"/>
  <c r="N25" i="10"/>
  <c r="M25" i="10"/>
  <c r="G25" i="10"/>
  <c r="O23" i="10"/>
  <c r="N23" i="10"/>
  <c r="M23" i="10"/>
  <c r="G23" i="10"/>
  <c r="O22" i="10"/>
  <c r="N22" i="10"/>
  <c r="M22" i="10"/>
  <c r="G22" i="10"/>
  <c r="O21" i="10"/>
  <c r="N21" i="10"/>
  <c r="M21" i="10"/>
  <c r="G21" i="10"/>
  <c r="K20" i="10"/>
  <c r="J20" i="10"/>
  <c r="I20" i="10"/>
  <c r="H20" i="10"/>
  <c r="G14" i="10"/>
  <c r="G13" i="10"/>
  <c r="G12" i="10"/>
  <c r="G11" i="10" s="1"/>
  <c r="G10" i="10" s="1"/>
  <c r="G8" i="10" s="1"/>
  <c r="G7" i="10" s="1"/>
  <c r="O11" i="10"/>
  <c r="N11" i="10"/>
  <c r="N10" i="10" s="1"/>
  <c r="N8" i="10" s="1"/>
  <c r="N7" i="10" s="1"/>
  <c r="M11" i="10"/>
  <c r="L11" i="10"/>
  <c r="L10" i="10" s="1"/>
  <c r="L8" i="10" s="1"/>
  <c r="L7" i="10" s="1"/>
  <c r="K11" i="10"/>
  <c r="J11" i="10"/>
  <c r="J10" i="10" s="1"/>
  <c r="J8" i="10" s="1"/>
  <c r="J7" i="10" s="1"/>
  <c r="I11" i="10"/>
  <c r="H11" i="10"/>
  <c r="H10" i="10" s="1"/>
  <c r="H8" i="10" s="1"/>
  <c r="H7" i="10" s="1"/>
  <c r="O10" i="10"/>
  <c r="O8" i="10" s="1"/>
  <c r="O7" i="10" s="1"/>
  <c r="M10" i="10"/>
  <c r="M8" i="10" s="1"/>
  <c r="M7" i="10" s="1"/>
  <c r="K10" i="10"/>
  <c r="K8" i="10" s="1"/>
  <c r="K7" i="10" s="1"/>
  <c r="I10" i="10"/>
  <c r="I8" i="10" s="1"/>
  <c r="I7" i="10" s="1"/>
  <c r="M20" i="10" l="1"/>
  <c r="G20" i="10"/>
  <c r="H19" i="10"/>
  <c r="H17" i="10" s="1"/>
  <c r="H16" i="10" s="1"/>
  <c r="J19" i="10"/>
  <c r="J17" i="10" s="1"/>
  <c r="J16" i="10" s="1"/>
  <c r="L21" i="10"/>
  <c r="O20" i="10"/>
  <c r="L22" i="10"/>
  <c r="L31" i="10"/>
  <c r="L32" i="10"/>
  <c r="L39" i="10"/>
  <c r="L38" i="10" s="1"/>
  <c r="L36" i="10" s="1"/>
  <c r="G19" i="10"/>
  <c r="G17" i="10" s="1"/>
  <c r="G16" i="10" s="1"/>
  <c r="I19" i="10"/>
  <c r="I17" i="10" s="1"/>
  <c r="I16" i="10" s="1"/>
  <c r="K19" i="10"/>
  <c r="K17" i="10" s="1"/>
  <c r="K16" i="10" s="1"/>
  <c r="N20" i="10"/>
  <c r="N19" i="10" s="1"/>
  <c r="N17" i="10" s="1"/>
  <c r="N16" i="10" s="1"/>
  <c r="L23" i="10"/>
  <c r="L25" i="10"/>
  <c r="L28" i="10"/>
  <c r="L27" i="10" s="1"/>
  <c r="O27" i="10"/>
  <c r="O19" i="10" s="1"/>
  <c r="O17" i="10" s="1"/>
  <c r="O16" i="10" s="1"/>
  <c r="L35" i="10"/>
  <c r="L34" i="10" s="1"/>
  <c r="M27" i="10"/>
  <c r="M34" i="10"/>
  <c r="L20" i="10" l="1"/>
  <c r="L19" i="10" s="1"/>
  <c r="L17" i="10" s="1"/>
  <c r="L16" i="10" s="1"/>
  <c r="M19" i="10"/>
  <c r="M17" i="10" s="1"/>
  <c r="M16" i="10" s="1"/>
</calcChain>
</file>

<file path=xl/sharedStrings.xml><?xml version="1.0" encoding="utf-8"?>
<sst xmlns="http://schemas.openxmlformats.org/spreadsheetml/2006/main" count="144" uniqueCount="88">
  <si>
    <t>I</t>
  </si>
  <si>
    <t>Chủ đầu tư</t>
  </si>
  <si>
    <t>II</t>
  </si>
  <si>
    <t>Đường đi khu sản xuất thôn Đăk Chờ (đoạn qua suối Đăk Sai)</t>
  </si>
  <si>
    <t xml:space="preserve">Đường đi khu sản xuất thôn Đăk Pung (đoạn dốc đá) </t>
  </si>
  <si>
    <t xml:space="preserve">Đường đi vào nghĩa địa thôn Đăk Chờ </t>
  </si>
  <si>
    <t xml:space="preserve">Thời gian thực hiện </t>
  </si>
  <si>
    <t>Ghi chú</t>
  </si>
  <si>
    <t>2026-2026</t>
  </si>
  <si>
    <t>Trung tâm cung ứng dịch vụ công xã</t>
  </si>
  <si>
    <t>Trung tâm cung ứng dịch vụ công  xã</t>
  </si>
  <si>
    <t>KẾ HOẠCH ĐẦU TƯ CÔNG TRUNG HẠN GIAI ĐOẠN 2026 - 2030 THỰC HIỆN CHƯƠNG TRÌNH MỤC TIÊU QUỐC GIA XÂY DỰNG NÔNG THÔN MỚI, GIẢM NGHÈO BỀN VỮNG VÀ PHÁT TRIỂN KINH TẾ - XÃ HỘI VÙNG ĐỒNG BÀO DÂN TỘC THIỂU SỐ VÀ MIỀN NÚI GIAI ĐOẠN 2026 - 2035, GIAI ĐOẠN I: TỪ NĂM 2026 ĐẾN NĂM 2030 TRÊN ĐỊA BÀN XÃ NGỌK TỤ</t>
  </si>
  <si>
    <t>Đơn vị: Triệu đồng</t>
  </si>
  <si>
    <t>STT</t>
  </si>
  <si>
    <t xml:space="preserve">Tên dự án </t>
  </si>
  <si>
    <t xml:space="preserve">Địa điểm </t>
  </si>
  <si>
    <t>Quy mô</t>
  </si>
  <si>
    <t xml:space="preserve">Tổng mức đầu tư </t>
  </si>
  <si>
    <t>Kế hoạch vốn đầu tư trung hạn giai đoạn 2026 - 2030 (đợt 1)</t>
  </si>
  <si>
    <t xml:space="preserve">Tổng số </t>
  </si>
  <si>
    <t>Ngân sách Trung ương</t>
  </si>
  <si>
    <t>Ngân sách cấp Tỉnh</t>
  </si>
  <si>
    <t xml:space="preserve">Ngân sách cấp xã </t>
  </si>
  <si>
    <t xml:space="preserve">Nguồn vốn khác </t>
  </si>
  <si>
    <t>A</t>
  </si>
  <si>
    <t>DỰ ÁN GIAI ĐOẠN 2021 - 2025 CHUYỂN SANG</t>
  </si>
  <si>
    <t xml:space="preserve">HỢP PHẦN THỨ NHẤT: CÁC NỘI DUNG CHUNG THỰC HIỆN TRÊN ĐỊA BÀN </t>
  </si>
  <si>
    <t xml:space="preserve">Nội dung thành phần 01: Quy hoạch </t>
  </si>
  <si>
    <t xml:space="preserve">Nội dung thành phần 02: </t>
  </si>
  <si>
    <t>2.1</t>
  </si>
  <si>
    <t xml:space="preserve">Nội dung 01: </t>
  </si>
  <si>
    <t xml:space="preserve">thôn Đăk Chờ </t>
  </si>
  <si>
    <t>Cống thoát nước và đường hai đầu cống</t>
  </si>
  <si>
    <t xml:space="preserve">thôn Đăk Pung </t>
  </si>
  <si>
    <t>Đường GTNT B loại dài khoảng 770 m</t>
  </si>
  <si>
    <t>Đường GTNT A loại dài khoảng 300m</t>
  </si>
  <si>
    <t>HỢP PHẦN THỨ HAI: CÁC NỘI DUNG ĐẶC THÙ PHÁT TRIỂN KINH TẾ - XÃ HỘI VÙNG ĐỒNG BÀO DTTS&amp;MN</t>
  </si>
  <si>
    <t>B</t>
  </si>
  <si>
    <t>DỰ ÁN KHỞI CÔNG MỚI GIAI ĐOẠN 2026 - 2030</t>
  </si>
  <si>
    <t>-</t>
  </si>
  <si>
    <t xml:space="preserve"> Đường đi khu sản xuất Đăk Kon (nhà ông A Đê đến đất ruộng ông A Blék)</t>
  </si>
  <si>
    <t>2026-2027</t>
  </si>
  <si>
    <t>Đường GTNT B loại dài khoảng 460</t>
  </si>
  <si>
    <t>Đường đi khu sản xuất thôn Đăk Nu (đoạn qua suối Đăk Hiêm)</t>
  </si>
  <si>
    <t xml:space="preserve">thôn Đăk Nu </t>
  </si>
  <si>
    <t>Đường trục chính đi khu sản xuất thôn Đăk Manh (đoạn từ nhà rông đến ngã ba)</t>
  </si>
  <si>
    <t>thôn Đăk Manh</t>
  </si>
  <si>
    <t>2027-2028</t>
  </si>
  <si>
    <t>Đường GTNT A loại dài khoảng 1.250m</t>
  </si>
  <si>
    <t>Đường đi khu sản xuất thôn Đăk No (đoạn từ nhà Lê Văn Pản đến rẫy Hoàng văn Ngoan)</t>
  </si>
  <si>
    <t xml:space="preserve"> thôn Đăk No</t>
  </si>
  <si>
    <t>Đường GTNT B loại dài khoảng 610m</t>
  </si>
  <si>
    <t xml:space="preserve">Đường đi khu sản xuất Kon Pring - Đăk Chờ </t>
  </si>
  <si>
    <t>2028-2029</t>
  </si>
  <si>
    <t>Đường GTNT B loại dài khoảng 950m</t>
  </si>
  <si>
    <t>Đường nội đồng thôn Đăk Dé (đoạn nhà ông Nông Đình Ring)</t>
  </si>
  <si>
    <t xml:space="preserve"> thôn Đăk Dé </t>
  </si>
  <si>
    <t>2029-2030</t>
  </si>
  <si>
    <t>Đường GTNT B loại dài khoảng 400</t>
  </si>
  <si>
    <t>2.2</t>
  </si>
  <si>
    <t xml:space="preserve">Nội dung 02: </t>
  </si>
  <si>
    <t>Nâng cấp, cải tạo thủy lợi Đăk Chờ 2, Đăk Ngó, Đăk Kơ Đring và Đăk Tơ Pia, xã Ngọk Tụ</t>
  </si>
  <si>
    <t>xã Ngọk Tụ</t>
  </si>
  <si>
    <t>Nâng cấp đập đầu mối và kênh nội đồng</t>
  </si>
  <si>
    <t>Nâng cấp, cải tạo thủy lợi Đăk Nu, Đăk Tông 1, Đăk Pung xã Ngọk Tụ</t>
  </si>
  <si>
    <t>2.3</t>
  </si>
  <si>
    <t xml:space="preserve">Nội dung 05: </t>
  </si>
  <si>
    <t>Trường mầm non Sao Mai (điểm trường thôn Đăk Nu); Hạng mục: Nhà học 02 phòng  và các hạng mục phụ trợ</t>
  </si>
  <si>
    <t>Thôn Đăk Tông</t>
  </si>
  <si>
    <t xml:space="preserve"> Nhà học 02 phòng và hạng mục phụ trợ</t>
  </si>
  <si>
    <t>Trường Tiểu học Kim Đồng (điểm trường thôn Đăk Chờ); Hạng mục: Nhà học 08 phòng và hạng mục phụ trợ</t>
  </si>
  <si>
    <t xml:space="preserve"> Nhà học 08 phòng và hạng mục phụ trợ</t>
  </si>
  <si>
    <t>2.4</t>
  </si>
  <si>
    <t xml:space="preserve">Nội dung 10: </t>
  </si>
  <si>
    <t>Nâng cấp, mở rộng nhà máy nước Đăk Chờ, xã Ngọc Tụ</t>
  </si>
  <si>
    <t>Xã Ngọk Tụ</t>
  </si>
  <si>
    <t>Cung cấp nước cho các hộ dân</t>
  </si>
  <si>
    <t>Nội dung thành phần 01:</t>
  </si>
  <si>
    <t>1.1</t>
  </si>
  <si>
    <t>Trường Phổ thông Dân tộc bán trú THCS Đinh Núp; Hạng mục: Nhà đa năng và các hạng mục phụ trợ</t>
  </si>
  <si>
    <t>Trung tâm cung ứng dịch vụ công ích xã</t>
  </si>
  <si>
    <t>Thôn Đăk Dé</t>
  </si>
  <si>
    <t>Nhà đa năng và các hạng mục phụ trợ</t>
  </si>
  <si>
    <t xml:space="preserve">PHỤ LỤC </t>
  </si>
  <si>
    <t xml:space="preserve">Nội dung thành phần 01: </t>
  </si>
  <si>
    <t>(Kèm theo Nghị quyết số:         /NQ-HĐND, ngày         /       /2026 của Ủy ban nhân dân xã Ngọk Tụ)</t>
  </si>
  <si>
    <t>Trường mầm non Sao Mai (điểm trường thôn Đăk Pung); Hạng mục: Nhà học 03 phòng và các hạng mục phụ trợ</t>
  </si>
  <si>
    <t xml:space="preserve"> Nhà học 03 phòng và hạng mục phụ trợ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</si>
</sst>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_-* #.##0.00\ _₫_-;\-* #.##0.00\ _₫_-;_-* &quot;-&quot;??\ _₫_-;_-@_-"/>
    <numFmt numFmtId="167" formatCode="0.0"/>
    <numFmt numFmtId="168" formatCode="_-* #,##0\ _₫_-;\-* #,##0\ _₫_-;_-* &quot;-&quot;??\ _₫_-;_-@_-"/>
    <numFmt numFmtId="169" formatCode="_-* #,##0_-;\-* #,##0_-;_-* &quot;-&quot;??_-;_-@_-"/>
    <numFmt numFmtId="170" formatCode="#"/>
    <numFmt numFmtId="171" formatCode="#.##0"/>
    <numFmt numFmtId="172" formatCode="_-* #,##0.0\ _₫_-;\-* #,##0.0\ _₫_-;_-* &quot;-&quot;??\ _₫_-;_-@_-"/>
  </numFmts>
  <fonts count="21" x14ac:knownFonts="1">
    <font>
      <sz val="14"/>
      <color theme="1"/>
      <name val="Times New Roman"/>
      <scheme val="minor"/>
    </font>
    <font>
      <sz val="11"/>
      <color theme="1"/>
      <name val="Times New Roman"/>
      <family val="2"/>
      <charset val="163"/>
      <scheme val="minor"/>
    </font>
    <font>
      <sz val="11"/>
      <color theme="1"/>
      <name val="Times New Roman"/>
      <family val="2"/>
      <charset val="163"/>
      <scheme val="minor"/>
    </font>
    <font>
      <sz val="11"/>
      <color theme="1"/>
      <name val="Times New Roman"/>
      <family val="2"/>
      <scheme val="minor"/>
    </font>
    <font>
      <sz val="14"/>
      <color theme="1"/>
      <name val="Times New Roman"/>
      <family val="1"/>
      <scheme val="minor"/>
    </font>
    <font>
      <sz val="14"/>
      <color theme="1"/>
      <name val="Times New Roman"/>
      <family val="2"/>
      <charset val="163"/>
    </font>
    <font>
      <sz val="10"/>
      <name val="Arial"/>
      <family val="2"/>
    </font>
    <font>
      <sz val="14"/>
      <color theme="1"/>
      <name val="Times New Roman"/>
      <family val="1"/>
      <charset val="163"/>
      <scheme val="minor"/>
    </font>
    <font>
      <sz val="11"/>
      <color indexed="8"/>
      <name val="Calibri"/>
      <family val="2"/>
    </font>
    <font>
      <sz val="11"/>
      <color rgb="FF006100"/>
      <name val="Times New Roman"/>
      <family val="2"/>
      <scheme val="minor"/>
    </font>
    <font>
      <sz val="12"/>
      <name val="Times New Roman"/>
      <family val="1"/>
    </font>
    <font>
      <sz val="12"/>
      <name val="Times New Roman"/>
      <family val="1"/>
      <charset val="163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163"/>
    </font>
    <font>
      <b/>
      <i/>
      <sz val="11"/>
      <name val="Times New Roman"/>
      <family val="1"/>
      <charset val="163"/>
    </font>
    <font>
      <sz val="11"/>
      <name val="Times New Roman"/>
      <family val="1"/>
      <charset val="163"/>
    </font>
    <font>
      <b/>
      <i/>
      <sz val="12"/>
      <name val="Times New Roman"/>
      <family val="1"/>
      <charset val="163"/>
    </font>
    <font>
      <b/>
      <sz val="13"/>
      <name val="Times New Roman"/>
      <family val="1"/>
    </font>
    <font>
      <i/>
      <sz val="13"/>
      <name val="Times New Roman"/>
      <family val="1"/>
    </font>
    <font>
      <i/>
      <sz val="12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4" fillId="0" borderId="0" applyFont="0" applyFill="0" applyBorder="0" applyAlignment="0" applyProtection="0"/>
    <xf numFmtId="0" fontId="3" fillId="0" borderId="1"/>
    <xf numFmtId="164" fontId="5" fillId="0" borderId="1" applyFont="0" applyFill="0" applyBorder="0" applyAlignment="0" applyProtection="0"/>
    <xf numFmtId="0" fontId="2" fillId="0" borderId="1"/>
    <xf numFmtId="166" fontId="2" fillId="0" borderId="1" applyFont="0" applyFill="0" applyBorder="0" applyAlignment="0" applyProtection="0"/>
    <xf numFmtId="0" fontId="3" fillId="0" borderId="1"/>
    <xf numFmtId="165" fontId="6" fillId="0" borderId="1" applyFont="0" applyFill="0" applyBorder="0" applyAlignment="0" applyProtection="0"/>
    <xf numFmtId="0" fontId="7" fillId="0" borderId="1"/>
    <xf numFmtId="165" fontId="4" fillId="0" borderId="1" applyFont="0" applyFill="0" applyBorder="0" applyAlignment="0" applyProtection="0"/>
    <xf numFmtId="0" fontId="3" fillId="0" borderId="1"/>
    <xf numFmtId="0" fontId="1" fillId="0" borderId="1"/>
    <xf numFmtId="165" fontId="8" fillId="0" borderId="1" applyFont="0" applyFill="0" applyBorder="0" applyAlignment="0" applyProtection="0"/>
    <xf numFmtId="0" fontId="9" fillId="2" borderId="1" applyNumberFormat="0" applyBorder="0" applyAlignment="0" applyProtection="0"/>
    <xf numFmtId="0" fontId="6" fillId="0" borderId="1"/>
    <xf numFmtId="0" fontId="6" fillId="0" borderId="1"/>
    <xf numFmtId="165" fontId="8" fillId="0" borderId="1" applyFont="0" applyFill="0" applyBorder="0" applyAlignment="0" applyProtection="0"/>
  </cellStyleXfs>
  <cellXfs count="55">
    <xf numFmtId="0" fontId="0" fillId="0" borderId="0" xfId="0"/>
    <xf numFmtId="167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/>
    <xf numFmtId="168" fontId="12" fillId="0" borderId="0" xfId="1" applyNumberFormat="1" applyFont="1"/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8" fontId="12" fillId="0" borderId="2" xfId="1" applyNumberFormat="1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69" fontId="14" fillId="3" borderId="2" xfId="0" applyNumberFormat="1" applyFont="1" applyFill="1" applyBorder="1" applyAlignment="1">
      <alignment horizontal="center" vertical="center" wrapText="1"/>
    </xf>
    <xf numFmtId="169" fontId="14" fillId="0" borderId="2" xfId="0" applyNumberFormat="1" applyFont="1" applyBorder="1" applyAlignment="1">
      <alignment horizontal="center" vertical="center" wrapText="1"/>
    </xf>
    <xf numFmtId="170" fontId="13" fillId="0" borderId="2" xfId="0" applyNumberFormat="1" applyFont="1" applyBorder="1" applyAlignment="1">
      <alignment horizontal="center" vertical="center" wrapText="1"/>
    </xf>
    <xf numFmtId="171" fontId="13" fillId="0" borderId="2" xfId="0" applyNumberFormat="1" applyFont="1" applyBorder="1" applyAlignment="1">
      <alignment horizontal="justify" vertical="center" wrapText="1"/>
    </xf>
    <xf numFmtId="169" fontId="12" fillId="0" borderId="2" xfId="0" applyNumberFormat="1" applyFont="1" applyBorder="1" applyAlignment="1">
      <alignment horizontal="center" vertical="center" wrapText="1"/>
    </xf>
    <xf numFmtId="169" fontId="14" fillId="0" borderId="2" xfId="0" applyNumberFormat="1" applyFont="1" applyBorder="1" applyAlignment="1">
      <alignment vertical="center"/>
    </xf>
    <xf numFmtId="0" fontId="12" fillId="0" borderId="2" xfId="0" applyFont="1" applyBorder="1"/>
    <xf numFmtId="171" fontId="15" fillId="0" borderId="2" xfId="0" applyNumberFormat="1" applyFont="1" applyBorder="1" applyAlignment="1">
      <alignment horizontal="center" vertical="center" wrapText="1"/>
    </xf>
    <xf numFmtId="171" fontId="15" fillId="0" borderId="2" xfId="0" applyNumberFormat="1" applyFont="1" applyBorder="1" applyAlignment="1">
      <alignment horizontal="justify" vertical="center" wrapText="1"/>
    </xf>
    <xf numFmtId="0" fontId="15" fillId="0" borderId="2" xfId="0" applyFont="1" applyBorder="1"/>
    <xf numFmtId="169" fontId="15" fillId="0" borderId="2" xfId="0" applyNumberFormat="1" applyFont="1" applyBorder="1"/>
    <xf numFmtId="169" fontId="12" fillId="0" borderId="2" xfId="1" applyNumberFormat="1" applyFont="1" applyFill="1" applyBorder="1" applyAlignment="1">
      <alignment vertical="center" wrapText="1"/>
    </xf>
    <xf numFmtId="169" fontId="12" fillId="0" borderId="2" xfId="1" applyNumberFormat="1" applyFont="1" applyFill="1" applyBorder="1" applyAlignment="1">
      <alignment horizontal="center" vertical="center" wrapText="1"/>
    </xf>
    <xf numFmtId="1" fontId="12" fillId="0" borderId="2" xfId="15" applyNumberFormat="1" applyFont="1" applyBorder="1" applyAlignment="1">
      <alignment horizontal="center" vertical="center" wrapText="1"/>
    </xf>
    <xf numFmtId="169" fontId="12" fillId="0" borderId="2" xfId="1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168" fontId="12" fillId="0" borderId="2" xfId="1" applyNumberFormat="1" applyFont="1" applyFill="1" applyBorder="1" applyAlignment="1">
      <alignment horizontal="center" vertical="center"/>
    </xf>
    <xf numFmtId="171" fontId="13" fillId="0" borderId="2" xfId="0" applyNumberFormat="1" applyFont="1" applyBorder="1" applyAlignment="1">
      <alignment horizontal="center" vertical="center"/>
    </xf>
    <xf numFmtId="171" fontId="13" fillId="0" borderId="2" xfId="0" applyNumberFormat="1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169" fontId="15" fillId="0" borderId="2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70" fontId="16" fillId="0" borderId="2" xfId="0" applyNumberFormat="1" applyFont="1" applyBorder="1" applyAlignment="1">
      <alignment horizontal="center" vertical="center" wrapText="1"/>
    </xf>
    <xf numFmtId="172" fontId="12" fillId="0" borderId="2" xfId="1" applyNumberFormat="1" applyFont="1" applyBorder="1"/>
    <xf numFmtId="0" fontId="15" fillId="0" borderId="0" xfId="0" applyFont="1"/>
    <xf numFmtId="171" fontId="12" fillId="0" borderId="2" xfId="0" applyNumberFormat="1" applyFont="1" applyBorder="1" applyAlignment="1">
      <alignment horizontal="justify" vertical="center" wrapText="1"/>
    </xf>
    <xf numFmtId="0" fontId="16" fillId="0" borderId="0" xfId="0" applyFont="1"/>
    <xf numFmtId="170" fontId="13" fillId="0" borderId="4" xfId="0" applyNumberFormat="1" applyFont="1" applyBorder="1" applyAlignment="1">
      <alignment horizontal="center" vertical="center" wrapText="1"/>
    </xf>
    <xf numFmtId="171" fontId="13" fillId="0" borderId="4" xfId="0" applyNumberFormat="1" applyFont="1" applyBorder="1" applyAlignment="1">
      <alignment horizontal="justify" vertical="center" wrapText="1"/>
    </xf>
    <xf numFmtId="168" fontId="12" fillId="0" borderId="2" xfId="1" applyNumberFormat="1" applyFont="1" applyBorder="1"/>
    <xf numFmtId="171" fontId="17" fillId="0" borderId="2" xfId="0" applyNumberFormat="1" applyFont="1" applyBorder="1" applyAlignment="1">
      <alignment horizontal="center" vertical="center" wrapText="1"/>
    </xf>
    <xf numFmtId="171" fontId="17" fillId="0" borderId="2" xfId="0" applyNumberFormat="1" applyFont="1" applyBorder="1" applyAlignment="1">
      <alignment horizontal="justify" vertical="center" wrapText="1"/>
    </xf>
    <xf numFmtId="0" fontId="14" fillId="0" borderId="2" xfId="0" applyFont="1" applyBorder="1"/>
    <xf numFmtId="0" fontId="14" fillId="0" borderId="0" xfId="0" applyFont="1"/>
    <xf numFmtId="169" fontId="12" fillId="0" borderId="0" xfId="0" applyNumberFormat="1" applyFont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</cellXfs>
  <cellStyles count="17">
    <cellStyle name="Bình thường 2" xfId="10"/>
    <cellStyle name="Comma" xfId="1" builtinId="3"/>
    <cellStyle name="Comma [0] 5" xfId="3"/>
    <cellStyle name="Comma 10 10" xfId="16"/>
    <cellStyle name="Comma 10 3" xfId="7"/>
    <cellStyle name="Comma 2" xfId="5"/>
    <cellStyle name="Comma 3" xfId="9"/>
    <cellStyle name="Comma 4 2" xfId="12"/>
    <cellStyle name="Good 2" xfId="13"/>
    <cellStyle name="Normal" xfId="0" builtinId="0"/>
    <cellStyle name="Normal 10 2 3 2" xfId="11"/>
    <cellStyle name="Normal 2" xfId="4"/>
    <cellStyle name="Normal 2 2" xfId="14"/>
    <cellStyle name="Normal 2 3 3 2" xfId="2"/>
    <cellStyle name="Normal 3" xfId="8"/>
    <cellStyle name="Normal 4" xfId="6"/>
    <cellStyle name="Normal_Bieu mau (CV )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>
      <pane xSplit="2" ySplit="6" topLeftCell="C28" activePane="bottomRight" state="frozen"/>
      <selection pane="topRight" activeCell="C1" sqref="C1"/>
      <selection pane="bottomLeft" activeCell="A7" sqref="A7"/>
      <selection pane="bottomRight" activeCell="A34" sqref="A34"/>
    </sheetView>
  </sheetViews>
  <sheetFormatPr defaultColWidth="8" defaultRowHeight="15" x14ac:dyDescent="0.25"/>
  <cols>
    <col min="1" max="1" width="3.77734375" style="3" customWidth="1"/>
    <col min="2" max="2" width="26.5546875" style="3" customWidth="1"/>
    <col min="3" max="3" width="12" style="3" customWidth="1"/>
    <col min="4" max="5" width="7.5546875" style="3" customWidth="1"/>
    <col min="6" max="6" width="12" style="3" customWidth="1"/>
    <col min="7" max="7" width="8.109375" style="3" customWidth="1"/>
    <col min="8" max="8" width="8.44140625" style="3" customWidth="1"/>
    <col min="9" max="9" width="7.21875" style="4" customWidth="1"/>
    <col min="10" max="10" width="7.33203125" style="3" customWidth="1"/>
    <col min="11" max="11" width="6.44140625" style="3" customWidth="1"/>
    <col min="12" max="12" width="7.6640625" style="3" customWidth="1"/>
    <col min="13" max="13" width="8.33203125" style="3" customWidth="1"/>
    <col min="14" max="14" width="7.21875" style="3" customWidth="1"/>
    <col min="15" max="15" width="7.109375" style="3" customWidth="1"/>
    <col min="16" max="16" width="5.88671875" style="3" customWidth="1"/>
    <col min="17" max="16384" width="8" style="3"/>
  </cols>
  <sheetData>
    <row r="1" spans="1:16" ht="19.5" customHeight="1" x14ac:dyDescent="0.25">
      <c r="A1" s="45" t="s">
        <v>83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54.75" customHeight="1" x14ac:dyDescent="0.25">
      <c r="A2" s="46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19.5" customHeight="1" x14ac:dyDescent="0.25">
      <c r="A3" s="47" t="s">
        <v>85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ht="15.75" x14ac:dyDescent="0.25">
      <c r="N4" s="48" t="s">
        <v>12</v>
      </c>
      <c r="O4" s="48"/>
      <c r="P4" s="48"/>
    </row>
    <row r="5" spans="1:16" ht="30.75" customHeight="1" x14ac:dyDescent="0.25">
      <c r="A5" s="49" t="s">
        <v>13</v>
      </c>
      <c r="B5" s="49" t="s">
        <v>14</v>
      </c>
      <c r="C5" s="49" t="s">
        <v>1</v>
      </c>
      <c r="D5" s="49" t="s">
        <v>15</v>
      </c>
      <c r="E5" s="50" t="s">
        <v>6</v>
      </c>
      <c r="F5" s="49" t="s">
        <v>16</v>
      </c>
      <c r="G5" s="52" t="s">
        <v>17</v>
      </c>
      <c r="H5" s="53"/>
      <c r="I5" s="53"/>
      <c r="J5" s="53"/>
      <c r="K5" s="54"/>
      <c r="L5" s="52" t="s">
        <v>18</v>
      </c>
      <c r="M5" s="53"/>
      <c r="N5" s="53"/>
      <c r="O5" s="53"/>
      <c r="P5" s="49" t="s">
        <v>7</v>
      </c>
    </row>
    <row r="6" spans="1:16" ht="45" x14ac:dyDescent="0.25">
      <c r="A6" s="49"/>
      <c r="B6" s="49"/>
      <c r="C6" s="49"/>
      <c r="D6" s="49"/>
      <c r="E6" s="51"/>
      <c r="F6" s="49"/>
      <c r="G6" s="5" t="s">
        <v>19</v>
      </c>
      <c r="H6" s="6" t="s">
        <v>20</v>
      </c>
      <c r="I6" s="7" t="s">
        <v>21</v>
      </c>
      <c r="J6" s="6" t="s">
        <v>22</v>
      </c>
      <c r="K6" s="6" t="s">
        <v>23</v>
      </c>
      <c r="L6" s="5" t="s">
        <v>19</v>
      </c>
      <c r="M6" s="6" t="s">
        <v>20</v>
      </c>
      <c r="N6" s="6" t="s">
        <v>21</v>
      </c>
      <c r="O6" s="6" t="s">
        <v>22</v>
      </c>
      <c r="P6" s="49"/>
    </row>
    <row r="7" spans="1:16" ht="45.75" customHeight="1" x14ac:dyDescent="0.25">
      <c r="A7" s="8" t="s">
        <v>24</v>
      </c>
      <c r="B7" s="8" t="s">
        <v>25</v>
      </c>
      <c r="C7" s="9"/>
      <c r="D7" s="9"/>
      <c r="E7" s="9"/>
      <c r="F7" s="9"/>
      <c r="G7" s="10">
        <f>G8</f>
        <v>4881.8770910000003</v>
      </c>
      <c r="H7" s="10">
        <f t="shared" ref="H7:O7" si="0">H8</f>
        <v>4064.8770909999998</v>
      </c>
      <c r="I7" s="10">
        <f t="shared" si="0"/>
        <v>500</v>
      </c>
      <c r="J7" s="10">
        <f t="shared" si="0"/>
        <v>0</v>
      </c>
      <c r="K7" s="10">
        <f t="shared" si="0"/>
        <v>317</v>
      </c>
      <c r="L7" s="10">
        <f t="shared" si="0"/>
        <v>0</v>
      </c>
      <c r="M7" s="10">
        <f t="shared" si="0"/>
        <v>0</v>
      </c>
      <c r="N7" s="10">
        <f t="shared" si="0"/>
        <v>0</v>
      </c>
      <c r="O7" s="10">
        <f t="shared" si="0"/>
        <v>0</v>
      </c>
      <c r="P7" s="9"/>
    </row>
    <row r="8" spans="1:16" ht="50.25" customHeight="1" x14ac:dyDescent="0.25">
      <c r="A8" s="5" t="s">
        <v>0</v>
      </c>
      <c r="B8" s="5" t="s">
        <v>26</v>
      </c>
      <c r="C8" s="6"/>
      <c r="D8" s="6"/>
      <c r="E8" s="6"/>
      <c r="F8" s="6"/>
      <c r="G8" s="11">
        <f>G10</f>
        <v>4881.8770910000003</v>
      </c>
      <c r="H8" s="11">
        <f t="shared" ref="H8:O8" si="1">H10</f>
        <v>4064.8770909999998</v>
      </c>
      <c r="I8" s="11">
        <f t="shared" si="1"/>
        <v>500</v>
      </c>
      <c r="J8" s="11">
        <f t="shared" si="1"/>
        <v>0</v>
      </c>
      <c r="K8" s="11">
        <f t="shared" si="1"/>
        <v>317</v>
      </c>
      <c r="L8" s="11">
        <f t="shared" si="1"/>
        <v>0</v>
      </c>
      <c r="M8" s="11">
        <f t="shared" si="1"/>
        <v>0</v>
      </c>
      <c r="N8" s="11">
        <f t="shared" si="1"/>
        <v>0</v>
      </c>
      <c r="O8" s="11">
        <f t="shared" si="1"/>
        <v>0</v>
      </c>
      <c r="P8" s="6"/>
    </row>
    <row r="9" spans="1:16" ht="30.75" customHeight="1" x14ac:dyDescent="0.25">
      <c r="A9" s="12">
        <v>1</v>
      </c>
      <c r="B9" s="13" t="s">
        <v>27</v>
      </c>
      <c r="C9" s="6"/>
      <c r="D9" s="6"/>
      <c r="E9" s="6"/>
      <c r="F9" s="6"/>
      <c r="G9" s="14"/>
      <c r="H9" s="6"/>
      <c r="I9" s="15"/>
      <c r="J9" s="6"/>
      <c r="K9" s="6"/>
      <c r="L9" s="6"/>
      <c r="M9" s="6"/>
      <c r="N9" s="6"/>
      <c r="O9" s="6"/>
      <c r="P9" s="6"/>
    </row>
    <row r="10" spans="1:16" ht="22.5" customHeight="1" x14ac:dyDescent="0.25">
      <c r="A10" s="12">
        <v>2</v>
      </c>
      <c r="B10" s="13" t="s">
        <v>28</v>
      </c>
      <c r="C10" s="16"/>
      <c r="D10" s="16"/>
      <c r="E10" s="16"/>
      <c r="F10" s="16"/>
      <c r="G10" s="15">
        <f>G11</f>
        <v>4881.8770910000003</v>
      </c>
      <c r="H10" s="15">
        <f t="shared" ref="H10:O10" si="2">H11</f>
        <v>4064.8770909999998</v>
      </c>
      <c r="I10" s="15">
        <f t="shared" si="2"/>
        <v>500</v>
      </c>
      <c r="J10" s="15">
        <f t="shared" si="2"/>
        <v>0</v>
      </c>
      <c r="K10" s="15">
        <f t="shared" si="2"/>
        <v>317</v>
      </c>
      <c r="L10" s="15">
        <f t="shared" si="2"/>
        <v>0</v>
      </c>
      <c r="M10" s="15">
        <f t="shared" si="2"/>
        <v>0</v>
      </c>
      <c r="N10" s="15">
        <f t="shared" si="2"/>
        <v>0</v>
      </c>
      <c r="O10" s="15">
        <f t="shared" si="2"/>
        <v>0</v>
      </c>
      <c r="P10" s="6"/>
    </row>
    <row r="11" spans="1:16" ht="18" customHeight="1" x14ac:dyDescent="0.25">
      <c r="A11" s="17" t="s">
        <v>29</v>
      </c>
      <c r="B11" s="18" t="s">
        <v>30</v>
      </c>
      <c r="C11" s="19"/>
      <c r="D11" s="19"/>
      <c r="E11" s="19"/>
      <c r="F11" s="19"/>
      <c r="G11" s="20">
        <f>SUM(G12:G14)</f>
        <v>4881.8770910000003</v>
      </c>
      <c r="H11" s="20">
        <f t="shared" ref="H11:O11" si="3">SUM(H12:H14)</f>
        <v>4064.8770909999998</v>
      </c>
      <c r="I11" s="20">
        <f t="shared" si="3"/>
        <v>500</v>
      </c>
      <c r="J11" s="20">
        <f t="shared" si="3"/>
        <v>0</v>
      </c>
      <c r="K11" s="20">
        <f t="shared" si="3"/>
        <v>317</v>
      </c>
      <c r="L11" s="20">
        <f t="shared" si="3"/>
        <v>0</v>
      </c>
      <c r="M11" s="20">
        <f t="shared" si="3"/>
        <v>0</v>
      </c>
      <c r="N11" s="20">
        <f t="shared" si="3"/>
        <v>0</v>
      </c>
      <c r="O11" s="20">
        <f t="shared" si="3"/>
        <v>0</v>
      </c>
      <c r="P11" s="6"/>
    </row>
    <row r="12" spans="1:16" ht="47.25" x14ac:dyDescent="0.25">
      <c r="A12" s="7">
        <v>1</v>
      </c>
      <c r="B12" s="21" t="s">
        <v>3</v>
      </c>
      <c r="C12" s="1" t="s">
        <v>9</v>
      </c>
      <c r="D12" s="22" t="s">
        <v>31</v>
      </c>
      <c r="E12" s="22" t="s">
        <v>8</v>
      </c>
      <c r="F12" s="23" t="s">
        <v>32</v>
      </c>
      <c r="G12" s="24">
        <f>SUM(H12:K12)</f>
        <v>2152</v>
      </c>
      <c r="H12" s="24">
        <v>1800</v>
      </c>
      <c r="I12" s="24">
        <v>250</v>
      </c>
      <c r="J12" s="24"/>
      <c r="K12" s="25">
        <v>102</v>
      </c>
      <c r="L12" s="24"/>
      <c r="M12" s="24"/>
      <c r="N12" s="26"/>
      <c r="O12" s="25"/>
      <c r="P12" s="6"/>
    </row>
    <row r="13" spans="1:16" ht="47.25" x14ac:dyDescent="0.25">
      <c r="A13" s="7">
        <v>2</v>
      </c>
      <c r="B13" s="21" t="s">
        <v>4</v>
      </c>
      <c r="C13" s="1" t="s">
        <v>9</v>
      </c>
      <c r="D13" s="22" t="s">
        <v>33</v>
      </c>
      <c r="E13" s="22" t="s">
        <v>8</v>
      </c>
      <c r="F13" s="23" t="s">
        <v>34</v>
      </c>
      <c r="G13" s="24">
        <f t="shared" ref="G13:G14" si="4">SUM(H13:K13)</f>
        <v>2258</v>
      </c>
      <c r="H13" s="24">
        <v>2000</v>
      </c>
      <c r="I13" s="24">
        <v>150</v>
      </c>
      <c r="J13" s="24"/>
      <c r="K13" s="25">
        <v>108</v>
      </c>
      <c r="L13" s="24"/>
      <c r="M13" s="24"/>
      <c r="N13" s="26"/>
      <c r="O13" s="25"/>
      <c r="P13" s="6"/>
    </row>
    <row r="14" spans="1:16" ht="47.25" x14ac:dyDescent="0.25">
      <c r="A14" s="7">
        <v>3</v>
      </c>
      <c r="B14" s="2" t="s">
        <v>5</v>
      </c>
      <c r="C14" s="1" t="s">
        <v>10</v>
      </c>
      <c r="D14" s="22" t="s">
        <v>31</v>
      </c>
      <c r="E14" s="22" t="s">
        <v>8</v>
      </c>
      <c r="F14" s="23" t="s">
        <v>35</v>
      </c>
      <c r="G14" s="24">
        <f t="shared" si="4"/>
        <v>471.87709099999995</v>
      </c>
      <c r="H14" s="24">
        <v>264.87709099999995</v>
      </c>
      <c r="I14" s="24">
        <v>100</v>
      </c>
      <c r="J14" s="24"/>
      <c r="K14" s="25">
        <v>107</v>
      </c>
      <c r="L14" s="24"/>
      <c r="M14" s="24"/>
      <c r="N14" s="26"/>
      <c r="O14" s="25"/>
      <c r="P14" s="6"/>
    </row>
    <row r="15" spans="1:16" ht="65.25" customHeight="1" x14ac:dyDescent="0.25">
      <c r="A15" s="27" t="s">
        <v>2</v>
      </c>
      <c r="B15" s="28" t="s">
        <v>36</v>
      </c>
      <c r="C15" s="1"/>
      <c r="D15" s="22"/>
      <c r="E15" s="22"/>
      <c r="F15" s="23"/>
      <c r="G15" s="24"/>
      <c r="H15" s="24"/>
      <c r="I15" s="24"/>
      <c r="J15" s="24"/>
      <c r="K15" s="25"/>
      <c r="L15" s="24"/>
      <c r="M15" s="24"/>
      <c r="N15" s="26"/>
      <c r="O15" s="25"/>
      <c r="P15" s="6"/>
    </row>
    <row r="16" spans="1:16" ht="45.75" customHeight="1" x14ac:dyDescent="0.25">
      <c r="A16" s="8" t="s">
        <v>37</v>
      </c>
      <c r="B16" s="8" t="s">
        <v>38</v>
      </c>
      <c r="C16" s="9"/>
      <c r="D16" s="9"/>
      <c r="E16" s="9"/>
      <c r="F16" s="9"/>
      <c r="G16" s="10">
        <f t="shared" ref="G16:O16" si="5">G17+G36</f>
        <v>35584</v>
      </c>
      <c r="H16" s="10">
        <f t="shared" si="5"/>
        <v>30270</v>
      </c>
      <c r="I16" s="10">
        <f t="shared" si="5"/>
        <v>0</v>
      </c>
      <c r="J16" s="10">
        <f t="shared" si="5"/>
        <v>3027</v>
      </c>
      <c r="K16" s="10">
        <f t="shared" si="5"/>
        <v>2287</v>
      </c>
      <c r="L16" s="10">
        <f t="shared" si="5"/>
        <v>33297</v>
      </c>
      <c r="M16" s="10">
        <f t="shared" si="5"/>
        <v>30270</v>
      </c>
      <c r="N16" s="10">
        <f t="shared" si="5"/>
        <v>0</v>
      </c>
      <c r="O16" s="10">
        <f t="shared" si="5"/>
        <v>3027</v>
      </c>
      <c r="P16" s="9"/>
    </row>
    <row r="17" spans="1:16" ht="45.75" customHeight="1" x14ac:dyDescent="0.25">
      <c r="A17" s="5" t="s">
        <v>0</v>
      </c>
      <c r="B17" s="5" t="s">
        <v>26</v>
      </c>
      <c r="C17" s="6"/>
      <c r="D17" s="6"/>
      <c r="E17" s="6"/>
      <c r="F17" s="6"/>
      <c r="G17" s="11">
        <f>G18+G19</f>
        <v>30531</v>
      </c>
      <c r="H17" s="11">
        <f t="shared" ref="H17:O17" si="6">H18+H19</f>
        <v>25547</v>
      </c>
      <c r="I17" s="11">
        <f t="shared" si="6"/>
        <v>0</v>
      </c>
      <c r="J17" s="11">
        <f t="shared" si="6"/>
        <v>3027</v>
      </c>
      <c r="K17" s="11">
        <f t="shared" si="6"/>
        <v>1957</v>
      </c>
      <c r="L17" s="11">
        <f t="shared" si="6"/>
        <v>28574</v>
      </c>
      <c r="M17" s="11">
        <f t="shared" si="6"/>
        <v>25547</v>
      </c>
      <c r="N17" s="11">
        <f t="shared" si="6"/>
        <v>0</v>
      </c>
      <c r="O17" s="11">
        <f t="shared" si="6"/>
        <v>3027</v>
      </c>
      <c r="P17" s="6"/>
    </row>
    <row r="18" spans="1:16" ht="29.25" customHeight="1" x14ac:dyDescent="0.25">
      <c r="A18" s="12">
        <v>1</v>
      </c>
      <c r="B18" s="13" t="s">
        <v>84</v>
      </c>
      <c r="C18" s="6"/>
      <c r="D18" s="6"/>
      <c r="E18" s="6"/>
      <c r="F18" s="6"/>
      <c r="G18" s="6"/>
      <c r="H18" s="6"/>
      <c r="I18" s="15"/>
      <c r="J18" s="6"/>
      <c r="K18" s="6"/>
      <c r="L18" s="6"/>
      <c r="M18" s="6"/>
      <c r="N18" s="6"/>
      <c r="O18" s="6"/>
      <c r="P18" s="6"/>
    </row>
    <row r="19" spans="1:16" ht="18" customHeight="1" x14ac:dyDescent="0.25">
      <c r="A19" s="12">
        <v>2</v>
      </c>
      <c r="B19" s="13" t="s">
        <v>28</v>
      </c>
      <c r="C19" s="16"/>
      <c r="D19" s="16"/>
      <c r="E19" s="16"/>
      <c r="F19" s="16"/>
      <c r="G19" s="15">
        <f t="shared" ref="G19:M19" si="7">G20+G27+G30+G34</f>
        <v>30531</v>
      </c>
      <c r="H19" s="15">
        <f t="shared" si="7"/>
        <v>25547</v>
      </c>
      <c r="I19" s="15">
        <f t="shared" si="7"/>
        <v>0</v>
      </c>
      <c r="J19" s="15">
        <f t="shared" si="7"/>
        <v>3027</v>
      </c>
      <c r="K19" s="15">
        <f t="shared" si="7"/>
        <v>1957</v>
      </c>
      <c r="L19" s="15">
        <f t="shared" si="7"/>
        <v>28574</v>
      </c>
      <c r="M19" s="15">
        <f t="shared" si="7"/>
        <v>25547</v>
      </c>
      <c r="N19" s="15">
        <f>N20+N27+N30</f>
        <v>0</v>
      </c>
      <c r="O19" s="15">
        <f>O20+O27+O30</f>
        <v>3027</v>
      </c>
      <c r="P19" s="16"/>
    </row>
    <row r="20" spans="1:16" s="31" customFormat="1" ht="18.75" customHeight="1" x14ac:dyDescent="0.3">
      <c r="A20" s="17" t="s">
        <v>29</v>
      </c>
      <c r="B20" s="18" t="s">
        <v>30</v>
      </c>
      <c r="C20" s="29"/>
      <c r="D20" s="29"/>
      <c r="E20" s="29"/>
      <c r="F20" s="29"/>
      <c r="G20" s="30">
        <f t="shared" ref="G20:O20" si="8">SUM(G21:G26)</f>
        <v>13974</v>
      </c>
      <c r="H20" s="30">
        <f t="shared" si="8"/>
        <v>13039</v>
      </c>
      <c r="I20" s="30">
        <f t="shared" si="8"/>
        <v>0</v>
      </c>
      <c r="J20" s="30">
        <f t="shared" si="8"/>
        <v>0</v>
      </c>
      <c r="K20" s="30">
        <f t="shared" si="8"/>
        <v>935</v>
      </c>
      <c r="L20" s="30">
        <f t="shared" si="8"/>
        <v>13039</v>
      </c>
      <c r="M20" s="30">
        <f t="shared" si="8"/>
        <v>13039</v>
      </c>
      <c r="N20" s="30">
        <f t="shared" si="8"/>
        <v>0</v>
      </c>
      <c r="O20" s="30">
        <f t="shared" si="8"/>
        <v>0</v>
      </c>
      <c r="P20" s="29"/>
    </row>
    <row r="21" spans="1:16" ht="49.5" customHeight="1" x14ac:dyDescent="0.25">
      <c r="A21" s="32" t="s">
        <v>39</v>
      </c>
      <c r="B21" s="21" t="s">
        <v>40</v>
      </c>
      <c r="C21" s="1" t="s">
        <v>9</v>
      </c>
      <c r="D21" s="22" t="s">
        <v>33</v>
      </c>
      <c r="E21" s="22" t="s">
        <v>41</v>
      </c>
      <c r="F21" s="23" t="s">
        <v>42</v>
      </c>
      <c r="G21" s="24">
        <f t="shared" ref="G21:G25" si="9">SUM(H21:K21)</f>
        <v>1708</v>
      </c>
      <c r="H21" s="24">
        <v>1590</v>
      </c>
      <c r="I21" s="24"/>
      <c r="J21" s="24"/>
      <c r="K21" s="25">
        <v>118</v>
      </c>
      <c r="L21" s="24">
        <f t="shared" ref="L21:L25" si="10">SUM(M21:O21)</f>
        <v>1590</v>
      </c>
      <c r="M21" s="24">
        <f t="shared" ref="M21:O25" si="11">H21</f>
        <v>1590</v>
      </c>
      <c r="N21" s="24">
        <f t="shared" si="11"/>
        <v>0</v>
      </c>
      <c r="O21" s="24">
        <f t="shared" si="11"/>
        <v>0</v>
      </c>
      <c r="P21" s="22"/>
    </row>
    <row r="22" spans="1:16" ht="48" customHeight="1" x14ac:dyDescent="0.25">
      <c r="A22" s="32" t="s">
        <v>39</v>
      </c>
      <c r="B22" s="21" t="s">
        <v>43</v>
      </c>
      <c r="C22" s="1" t="s">
        <v>9</v>
      </c>
      <c r="D22" s="22" t="s">
        <v>44</v>
      </c>
      <c r="E22" s="22" t="s">
        <v>41</v>
      </c>
      <c r="F22" s="23" t="s">
        <v>32</v>
      </c>
      <c r="G22" s="24">
        <f t="shared" si="9"/>
        <v>1916</v>
      </c>
      <c r="H22" s="24">
        <v>1785</v>
      </c>
      <c r="I22" s="24"/>
      <c r="J22" s="24"/>
      <c r="K22" s="25">
        <v>131</v>
      </c>
      <c r="L22" s="24">
        <f t="shared" si="10"/>
        <v>1785</v>
      </c>
      <c r="M22" s="24">
        <f t="shared" si="11"/>
        <v>1785</v>
      </c>
      <c r="N22" s="24">
        <f t="shared" si="11"/>
        <v>0</v>
      </c>
      <c r="O22" s="24">
        <f t="shared" si="11"/>
        <v>0</v>
      </c>
      <c r="P22" s="33"/>
    </row>
    <row r="23" spans="1:16" ht="47.25" customHeight="1" x14ac:dyDescent="0.25">
      <c r="A23" s="32" t="s">
        <v>39</v>
      </c>
      <c r="B23" s="21" t="s">
        <v>45</v>
      </c>
      <c r="C23" s="1" t="s">
        <v>9</v>
      </c>
      <c r="D23" s="22" t="s">
        <v>46</v>
      </c>
      <c r="E23" s="22" t="s">
        <v>47</v>
      </c>
      <c r="F23" s="23" t="s">
        <v>48</v>
      </c>
      <c r="G23" s="24">
        <f t="shared" si="9"/>
        <v>4729</v>
      </c>
      <c r="H23" s="24">
        <v>4420</v>
      </c>
      <c r="I23" s="24"/>
      <c r="J23" s="24"/>
      <c r="K23" s="25">
        <v>309</v>
      </c>
      <c r="L23" s="24">
        <f t="shared" si="10"/>
        <v>4420</v>
      </c>
      <c r="M23" s="24">
        <f t="shared" si="11"/>
        <v>4420</v>
      </c>
      <c r="N23" s="24">
        <f t="shared" si="11"/>
        <v>0</v>
      </c>
      <c r="O23" s="24">
        <f t="shared" si="11"/>
        <v>0</v>
      </c>
      <c r="P23" s="22"/>
    </row>
    <row r="24" spans="1:16" ht="47.25" x14ac:dyDescent="0.25">
      <c r="A24" s="32" t="s">
        <v>39</v>
      </c>
      <c r="B24" s="21" t="s">
        <v>55</v>
      </c>
      <c r="C24" s="1" t="s">
        <v>9</v>
      </c>
      <c r="D24" s="22" t="s">
        <v>56</v>
      </c>
      <c r="E24" s="22" t="s">
        <v>47</v>
      </c>
      <c r="F24" s="23" t="s">
        <v>58</v>
      </c>
      <c r="G24" s="24">
        <f t="shared" ref="G24" si="12">SUM(H24:K24)</f>
        <v>973</v>
      </c>
      <c r="H24" s="24">
        <v>910</v>
      </c>
      <c r="I24" s="24"/>
      <c r="J24" s="24"/>
      <c r="K24" s="24">
        <v>63</v>
      </c>
      <c r="L24" s="24">
        <f t="shared" ref="L24" si="13">SUM(M24:O24)</f>
        <v>910</v>
      </c>
      <c r="M24" s="24">
        <f t="shared" ref="M24" si="14">H24</f>
        <v>910</v>
      </c>
      <c r="N24" s="24">
        <f t="shared" ref="N24" si="15">I24</f>
        <v>0</v>
      </c>
      <c r="O24" s="24">
        <f t="shared" ref="O24" si="16">J24</f>
        <v>0</v>
      </c>
      <c r="P24" s="33"/>
    </row>
    <row r="25" spans="1:16" ht="47.25" customHeight="1" x14ac:dyDescent="0.25">
      <c r="A25" s="32" t="s">
        <v>39</v>
      </c>
      <c r="B25" s="21" t="s">
        <v>52</v>
      </c>
      <c r="C25" s="1" t="s">
        <v>9</v>
      </c>
      <c r="D25" s="22" t="s">
        <v>31</v>
      </c>
      <c r="E25" s="22" t="s">
        <v>53</v>
      </c>
      <c r="F25" s="23" t="s">
        <v>54</v>
      </c>
      <c r="G25" s="24">
        <f t="shared" si="9"/>
        <v>2542</v>
      </c>
      <c r="H25" s="24">
        <v>2370</v>
      </c>
      <c r="I25" s="24"/>
      <c r="J25" s="24"/>
      <c r="K25" s="25">
        <v>172</v>
      </c>
      <c r="L25" s="24">
        <f t="shared" si="10"/>
        <v>2370</v>
      </c>
      <c r="M25" s="24">
        <f t="shared" si="11"/>
        <v>2370</v>
      </c>
      <c r="N25" s="24">
        <f t="shared" si="11"/>
        <v>0</v>
      </c>
      <c r="O25" s="24">
        <f t="shared" si="11"/>
        <v>0</v>
      </c>
      <c r="P25" s="22"/>
    </row>
    <row r="26" spans="1:16" ht="47.25" customHeight="1" x14ac:dyDescent="0.25">
      <c r="A26" s="32" t="s">
        <v>39</v>
      </c>
      <c r="B26" s="21" t="s">
        <v>49</v>
      </c>
      <c r="C26" s="1" t="s">
        <v>9</v>
      </c>
      <c r="D26" s="22" t="s">
        <v>50</v>
      </c>
      <c r="E26" s="22" t="s">
        <v>57</v>
      </c>
      <c r="F26" s="23" t="s">
        <v>51</v>
      </c>
      <c r="G26" s="24">
        <f t="shared" ref="G26" si="17">SUM(H26:K26)</f>
        <v>2106</v>
      </c>
      <c r="H26" s="24">
        <v>1964</v>
      </c>
      <c r="I26" s="24"/>
      <c r="J26" s="24"/>
      <c r="K26" s="25">
        <v>142</v>
      </c>
      <c r="L26" s="24">
        <f>SUM(M26:O26)</f>
        <v>1964</v>
      </c>
      <c r="M26" s="24">
        <f>H26</f>
        <v>1964</v>
      </c>
      <c r="N26" s="24">
        <f>I26</f>
        <v>0</v>
      </c>
      <c r="O26" s="24">
        <f>J26</f>
        <v>0</v>
      </c>
      <c r="P26" s="33"/>
    </row>
    <row r="27" spans="1:16" s="34" customFormat="1" ht="16.5" customHeight="1" x14ac:dyDescent="0.25">
      <c r="A27" s="17" t="s">
        <v>59</v>
      </c>
      <c r="B27" s="18" t="s">
        <v>60</v>
      </c>
      <c r="C27" s="19"/>
      <c r="D27" s="19"/>
      <c r="E27" s="19"/>
      <c r="F27" s="19"/>
      <c r="G27" s="30">
        <f>SUM(G28:G29)</f>
        <v>3963</v>
      </c>
      <c r="H27" s="30">
        <f t="shared" ref="H27:K27" si="18">SUM(H28:H29)</f>
        <v>3705</v>
      </c>
      <c r="I27" s="30">
        <f t="shared" si="18"/>
        <v>0</v>
      </c>
      <c r="J27" s="30">
        <f t="shared" si="18"/>
        <v>0</v>
      </c>
      <c r="K27" s="30">
        <f t="shared" si="18"/>
        <v>258</v>
      </c>
      <c r="L27" s="30">
        <f>SUM(L28:L29)</f>
        <v>3705</v>
      </c>
      <c r="M27" s="30">
        <f>SUM(M28:M29)</f>
        <v>3705</v>
      </c>
      <c r="N27" s="30">
        <f>SUM(N28:N29)</f>
        <v>0</v>
      </c>
      <c r="O27" s="30">
        <f>SUM(O28:O29)</f>
        <v>0</v>
      </c>
      <c r="P27" s="19"/>
    </row>
    <row r="28" spans="1:16" ht="51" customHeight="1" x14ac:dyDescent="0.25">
      <c r="A28" s="32" t="s">
        <v>39</v>
      </c>
      <c r="B28" s="35" t="s">
        <v>61</v>
      </c>
      <c r="C28" s="22" t="s">
        <v>9</v>
      </c>
      <c r="D28" s="22" t="s">
        <v>62</v>
      </c>
      <c r="E28" s="22" t="s">
        <v>47</v>
      </c>
      <c r="F28" s="23" t="s">
        <v>63</v>
      </c>
      <c r="G28" s="24">
        <f>SUM(H28:K28)</f>
        <v>2086</v>
      </c>
      <c r="H28" s="24">
        <v>1950</v>
      </c>
      <c r="I28" s="24"/>
      <c r="J28" s="24"/>
      <c r="K28" s="25">
        <v>136</v>
      </c>
      <c r="L28" s="24">
        <f t="shared" ref="L28:L29" si="19">SUM(M28:O28)</f>
        <v>1950</v>
      </c>
      <c r="M28" s="24">
        <f t="shared" ref="M28:O29" si="20">H28</f>
        <v>1950</v>
      </c>
      <c r="N28" s="24">
        <f t="shared" si="20"/>
        <v>0</v>
      </c>
      <c r="O28" s="24">
        <f t="shared" si="20"/>
        <v>0</v>
      </c>
      <c r="P28" s="22"/>
    </row>
    <row r="29" spans="1:16" ht="45" x14ac:dyDescent="0.25">
      <c r="A29" s="32" t="s">
        <v>39</v>
      </c>
      <c r="B29" s="35" t="s">
        <v>64</v>
      </c>
      <c r="C29" s="22" t="s">
        <v>9</v>
      </c>
      <c r="D29" s="22" t="s">
        <v>62</v>
      </c>
      <c r="E29" s="22" t="s">
        <v>57</v>
      </c>
      <c r="F29" s="23" t="s">
        <v>63</v>
      </c>
      <c r="G29" s="24">
        <f>SUM(H29:K29)</f>
        <v>1877</v>
      </c>
      <c r="H29" s="24">
        <v>1755</v>
      </c>
      <c r="I29" s="24"/>
      <c r="J29" s="24"/>
      <c r="K29" s="25">
        <v>122</v>
      </c>
      <c r="L29" s="24">
        <f t="shared" si="19"/>
        <v>1755</v>
      </c>
      <c r="M29" s="24">
        <f t="shared" si="20"/>
        <v>1755</v>
      </c>
      <c r="N29" s="24">
        <f t="shared" si="20"/>
        <v>0</v>
      </c>
      <c r="O29" s="24">
        <f t="shared" si="20"/>
        <v>0</v>
      </c>
      <c r="P29" s="16"/>
    </row>
    <row r="30" spans="1:16" s="36" customFormat="1" x14ac:dyDescent="0.25">
      <c r="A30" s="17" t="s">
        <v>65</v>
      </c>
      <c r="B30" s="18" t="s">
        <v>66</v>
      </c>
      <c r="C30" s="19"/>
      <c r="D30" s="19"/>
      <c r="E30" s="19"/>
      <c r="F30" s="19"/>
      <c r="G30" s="30">
        <f>SUM(G31:G33)</f>
        <v>10123</v>
      </c>
      <c r="H30" s="30">
        <f t="shared" ref="H30:O30" si="21">SUM(H31:H33)</f>
        <v>6500</v>
      </c>
      <c r="I30" s="30">
        <f t="shared" si="21"/>
        <v>0</v>
      </c>
      <c r="J30" s="30">
        <f t="shared" si="21"/>
        <v>3027</v>
      </c>
      <c r="K30" s="30">
        <f t="shared" si="21"/>
        <v>596</v>
      </c>
      <c r="L30" s="30">
        <f t="shared" si="21"/>
        <v>9527</v>
      </c>
      <c r="M30" s="30">
        <f t="shared" si="21"/>
        <v>6500</v>
      </c>
      <c r="N30" s="30">
        <f t="shared" si="21"/>
        <v>0</v>
      </c>
      <c r="O30" s="30">
        <f t="shared" si="21"/>
        <v>3027</v>
      </c>
      <c r="P30" s="19"/>
    </row>
    <row r="31" spans="1:16" ht="60" x14ac:dyDescent="0.25">
      <c r="A31" s="32" t="s">
        <v>39</v>
      </c>
      <c r="B31" s="35" t="s">
        <v>67</v>
      </c>
      <c r="C31" s="22" t="s">
        <v>9</v>
      </c>
      <c r="D31" s="22" t="s">
        <v>68</v>
      </c>
      <c r="E31" s="22" t="s">
        <v>41</v>
      </c>
      <c r="F31" s="22" t="s">
        <v>69</v>
      </c>
      <c r="G31" s="24">
        <f>SUM(H31:K31)</f>
        <v>1599</v>
      </c>
      <c r="H31" s="24">
        <v>1495</v>
      </c>
      <c r="I31" s="24"/>
      <c r="J31" s="24"/>
      <c r="K31" s="25">
        <v>104</v>
      </c>
      <c r="L31" s="24">
        <f t="shared" ref="L31:L33" si="22">SUM(M31:O31)</f>
        <v>1495</v>
      </c>
      <c r="M31" s="24">
        <f t="shared" ref="M31:O33" si="23">H31</f>
        <v>1495</v>
      </c>
      <c r="N31" s="24">
        <f t="shared" si="23"/>
        <v>0</v>
      </c>
      <c r="O31" s="24">
        <f t="shared" si="23"/>
        <v>0</v>
      </c>
      <c r="P31" s="22"/>
    </row>
    <row r="32" spans="1:16" ht="60" x14ac:dyDescent="0.25">
      <c r="A32" s="32" t="s">
        <v>39</v>
      </c>
      <c r="B32" s="35" t="s">
        <v>70</v>
      </c>
      <c r="C32" s="22" t="s">
        <v>9</v>
      </c>
      <c r="D32" s="22" t="s">
        <v>31</v>
      </c>
      <c r="E32" s="22" t="s">
        <v>47</v>
      </c>
      <c r="F32" s="22" t="s">
        <v>71</v>
      </c>
      <c r="G32" s="24">
        <f>SUM(H32:K32)</f>
        <v>5346</v>
      </c>
      <c r="H32" s="24">
        <v>5005</v>
      </c>
      <c r="I32" s="24"/>
      <c r="J32" s="24"/>
      <c r="K32" s="25">
        <v>341</v>
      </c>
      <c r="L32" s="24">
        <f t="shared" si="22"/>
        <v>5005</v>
      </c>
      <c r="M32" s="24">
        <f t="shared" si="23"/>
        <v>5005</v>
      </c>
      <c r="N32" s="24">
        <f t="shared" si="23"/>
        <v>0</v>
      </c>
      <c r="O32" s="24">
        <f t="shared" si="23"/>
        <v>0</v>
      </c>
      <c r="P32" s="22"/>
    </row>
    <row r="33" spans="1:16" ht="60" x14ac:dyDescent="0.25">
      <c r="A33" s="32" t="s">
        <v>39</v>
      </c>
      <c r="B33" s="35" t="s">
        <v>86</v>
      </c>
      <c r="C33" s="22" t="s">
        <v>9</v>
      </c>
      <c r="D33" s="22" t="s">
        <v>68</v>
      </c>
      <c r="E33" s="22" t="s">
        <v>53</v>
      </c>
      <c r="F33" s="22" t="s">
        <v>87</v>
      </c>
      <c r="G33" s="24">
        <f>SUM(H33:K33)</f>
        <v>3178</v>
      </c>
      <c r="H33" s="24"/>
      <c r="I33" s="24"/>
      <c r="J33" s="24">
        <v>3027</v>
      </c>
      <c r="K33" s="25">
        <v>151</v>
      </c>
      <c r="L33" s="24">
        <f t="shared" si="22"/>
        <v>3027</v>
      </c>
      <c r="M33" s="24">
        <f t="shared" si="23"/>
        <v>0</v>
      </c>
      <c r="N33" s="24">
        <f t="shared" si="23"/>
        <v>0</v>
      </c>
      <c r="O33" s="24">
        <f t="shared" si="23"/>
        <v>3027</v>
      </c>
      <c r="P33" s="22"/>
    </row>
    <row r="34" spans="1:16" ht="18" customHeight="1" x14ac:dyDescent="0.25">
      <c r="A34" s="17" t="s">
        <v>72</v>
      </c>
      <c r="B34" s="18" t="s">
        <v>73</v>
      </c>
      <c r="C34" s="19"/>
      <c r="D34" s="19"/>
      <c r="E34" s="19"/>
      <c r="F34" s="19"/>
      <c r="G34" s="30">
        <f>G35</f>
        <v>2471</v>
      </c>
      <c r="H34" s="30">
        <f t="shared" ref="H34:O34" si="24">H35</f>
        <v>2303</v>
      </c>
      <c r="I34" s="30">
        <f t="shared" si="24"/>
        <v>0</v>
      </c>
      <c r="J34" s="30">
        <f t="shared" si="24"/>
        <v>0</v>
      </c>
      <c r="K34" s="30">
        <f t="shared" si="24"/>
        <v>168</v>
      </c>
      <c r="L34" s="30">
        <f t="shared" si="24"/>
        <v>2303</v>
      </c>
      <c r="M34" s="30">
        <f t="shared" si="24"/>
        <v>2303</v>
      </c>
      <c r="N34" s="30">
        <f t="shared" si="24"/>
        <v>0</v>
      </c>
      <c r="O34" s="30">
        <f t="shared" si="24"/>
        <v>0</v>
      </c>
      <c r="P34" s="19"/>
    </row>
    <row r="35" spans="1:16" ht="45" x14ac:dyDescent="0.25">
      <c r="A35" s="32" t="s">
        <v>39</v>
      </c>
      <c r="B35" s="21" t="s">
        <v>74</v>
      </c>
      <c r="C35" s="22" t="s">
        <v>9</v>
      </c>
      <c r="D35" s="22" t="s">
        <v>75</v>
      </c>
      <c r="E35" s="22" t="s">
        <v>57</v>
      </c>
      <c r="F35" s="23" t="s">
        <v>76</v>
      </c>
      <c r="G35" s="24">
        <f>SUM(H35:K35)</f>
        <v>2471</v>
      </c>
      <c r="H35" s="24">
        <v>2303</v>
      </c>
      <c r="I35" s="24"/>
      <c r="J35" s="24"/>
      <c r="K35" s="25">
        <v>168</v>
      </c>
      <c r="L35" s="24">
        <f t="shared" ref="L35" si="25">SUM(M35:O35)</f>
        <v>2303</v>
      </c>
      <c r="M35" s="24">
        <f t="shared" ref="M35:O35" si="26">H35</f>
        <v>2303</v>
      </c>
      <c r="N35" s="24">
        <f t="shared" si="26"/>
        <v>0</v>
      </c>
      <c r="O35" s="24">
        <f t="shared" si="26"/>
        <v>0</v>
      </c>
      <c r="P35" s="16"/>
    </row>
    <row r="36" spans="1:16" ht="59.25" customHeight="1" x14ac:dyDescent="0.25">
      <c r="A36" s="27" t="s">
        <v>2</v>
      </c>
      <c r="B36" s="28" t="s">
        <v>36</v>
      </c>
      <c r="C36" s="16"/>
      <c r="D36" s="16"/>
      <c r="E36" s="16"/>
      <c r="F36" s="16"/>
      <c r="G36" s="15">
        <f>G38</f>
        <v>5053</v>
      </c>
      <c r="H36" s="15">
        <f t="shared" ref="H36:P36" si="27">H38</f>
        <v>4723</v>
      </c>
      <c r="I36" s="15">
        <f t="shared" si="27"/>
        <v>0</v>
      </c>
      <c r="J36" s="15">
        <f t="shared" si="27"/>
        <v>0</v>
      </c>
      <c r="K36" s="15">
        <f t="shared" si="27"/>
        <v>330</v>
      </c>
      <c r="L36" s="15">
        <f t="shared" si="27"/>
        <v>4723</v>
      </c>
      <c r="M36" s="15">
        <f t="shared" si="27"/>
        <v>4723</v>
      </c>
      <c r="N36" s="15">
        <f t="shared" si="27"/>
        <v>0</v>
      </c>
      <c r="O36" s="15">
        <f t="shared" si="27"/>
        <v>0</v>
      </c>
      <c r="P36" s="15">
        <f t="shared" si="27"/>
        <v>0</v>
      </c>
    </row>
    <row r="37" spans="1:16" x14ac:dyDescent="0.25">
      <c r="A37" s="37">
        <v>1</v>
      </c>
      <c r="B37" s="38" t="s">
        <v>77</v>
      </c>
      <c r="C37" s="16"/>
      <c r="D37" s="16"/>
      <c r="E37" s="16"/>
      <c r="F37" s="16"/>
      <c r="G37" s="16"/>
      <c r="H37" s="16"/>
      <c r="I37" s="39"/>
      <c r="J37" s="16"/>
      <c r="K37" s="16"/>
      <c r="L37" s="16"/>
      <c r="M37" s="16"/>
      <c r="N37" s="16"/>
      <c r="O37" s="16"/>
      <c r="P37" s="16"/>
    </row>
    <row r="38" spans="1:16" s="43" customFormat="1" ht="19.5" customHeight="1" x14ac:dyDescent="0.2">
      <c r="A38" s="40" t="s">
        <v>78</v>
      </c>
      <c r="B38" s="41" t="s">
        <v>30</v>
      </c>
      <c r="C38" s="42"/>
      <c r="D38" s="42"/>
      <c r="E38" s="42"/>
      <c r="F38" s="42"/>
      <c r="G38" s="30">
        <f>G39</f>
        <v>5053</v>
      </c>
      <c r="H38" s="30">
        <f t="shared" ref="H38:P38" si="28">H39</f>
        <v>4723</v>
      </c>
      <c r="I38" s="30">
        <f t="shared" si="28"/>
        <v>0</v>
      </c>
      <c r="J38" s="30">
        <f t="shared" si="28"/>
        <v>0</v>
      </c>
      <c r="K38" s="30">
        <f t="shared" si="28"/>
        <v>330</v>
      </c>
      <c r="L38" s="30">
        <f t="shared" si="28"/>
        <v>4723</v>
      </c>
      <c r="M38" s="30">
        <f t="shared" si="28"/>
        <v>4723</v>
      </c>
      <c r="N38" s="30">
        <f t="shared" si="28"/>
        <v>0</v>
      </c>
      <c r="O38" s="30">
        <f t="shared" si="28"/>
        <v>0</v>
      </c>
      <c r="P38" s="30">
        <f t="shared" si="28"/>
        <v>0</v>
      </c>
    </row>
    <row r="39" spans="1:16" ht="48.75" customHeight="1" x14ac:dyDescent="0.25">
      <c r="A39" s="32" t="s">
        <v>39</v>
      </c>
      <c r="B39" s="21" t="s">
        <v>79</v>
      </c>
      <c r="C39" s="22" t="s">
        <v>80</v>
      </c>
      <c r="D39" s="22" t="s">
        <v>81</v>
      </c>
      <c r="E39" s="22" t="s">
        <v>53</v>
      </c>
      <c r="F39" s="23" t="s">
        <v>82</v>
      </c>
      <c r="G39" s="24">
        <f>SUM(H39:K39)</f>
        <v>5053</v>
      </c>
      <c r="H39" s="24">
        <v>4723</v>
      </c>
      <c r="I39" s="24"/>
      <c r="J39" s="24"/>
      <c r="K39" s="25">
        <v>330</v>
      </c>
      <c r="L39" s="24">
        <f t="shared" ref="L39" si="29">SUM(M39:O39)</f>
        <v>4723</v>
      </c>
      <c r="M39" s="24">
        <f t="shared" ref="M39:O39" si="30">H39</f>
        <v>4723</v>
      </c>
      <c r="N39" s="24">
        <f t="shared" si="30"/>
        <v>0</v>
      </c>
      <c r="O39" s="24">
        <f t="shared" si="30"/>
        <v>0</v>
      </c>
      <c r="P39" s="16"/>
    </row>
    <row r="41" spans="1:16" x14ac:dyDescent="0.25">
      <c r="K41" s="44"/>
    </row>
  </sheetData>
  <mergeCells count="13">
    <mergeCell ref="A1:P1"/>
    <mergeCell ref="A2:P2"/>
    <mergeCell ref="A3:P3"/>
    <mergeCell ref="N4:P4"/>
    <mergeCell ref="A5:A6"/>
    <mergeCell ref="B5:B6"/>
    <mergeCell ref="C5:C6"/>
    <mergeCell ref="D5:D6"/>
    <mergeCell ref="E5:E6"/>
    <mergeCell ref="F5:F6"/>
    <mergeCell ref="G5:K5"/>
    <mergeCell ref="L5:O5"/>
    <mergeCell ref="P5:P6"/>
  </mergeCells>
  <pageMargins left="0.51181102362204722" right="0.11811023622047245" top="0.55118110236220474" bottom="0.55118110236220474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phan bo chi tiet</vt:lpstr>
      <vt:lpstr>'PL phan bo chi tiet'!Print_Titles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PC</cp:lastModifiedBy>
  <cp:lastPrinted>2026-09-26T15:41:51Z</cp:lastPrinted>
  <dcterms:created xsi:type="dcterms:W3CDTF">2025-10-18T07:57:55Z</dcterms:created>
  <dcterms:modified xsi:type="dcterms:W3CDTF">2026-10-02T13:58:11Z</dcterms:modified>
</cp:coreProperties>
</file>